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6" i="60" l="1"/>
  <c r="H190" i="60"/>
  <c r="H126" i="60"/>
  <c r="H120" i="60"/>
  <c r="H99" i="60" l="1"/>
  <c r="D63" i="59" l="1"/>
  <c r="C61" i="62" l="1"/>
  <c r="D54" i="59" l="1"/>
  <c r="D61" i="62" l="1"/>
  <c r="C48" i="62"/>
  <c r="D15" i="62"/>
  <c r="C15" i="62"/>
  <c r="C73" i="60"/>
  <c r="C58" i="60"/>
  <c r="C65" i="60" l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<sst xmlns="http://schemas.openxmlformats.org/spreadsheetml/2006/main" count="1006" uniqueCount="673">
  <si>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</si>
  <si>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</si>
  <si>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</si>
  <si>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</si>
  <si>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</si>
  <si>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</si>
  <si>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</si>
  <si>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</si>
  <si>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</si>
  <si>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</si>
  <si>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</si>
  <si>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</si>
  <si>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</si>
  <si>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</si>
  <si>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</si>
  <si>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</si>
  <si>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</si>
  <si>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</si>
  <si>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</si>
  <si>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</si>
  <si>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</si>
  <si>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</si>
  <si>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</si>
  <si>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</si>
  <si>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</si>
  <si>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</si>
  <si>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</si>
  <si>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</si>
  <si>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</si>
  <si>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</si>
  <si>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</si>
  <si>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</si>
  <si>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</si>
  <si>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</si>
  <si>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</si>
  <si>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</si>
  <si>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</si>
  <si>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</si>
  <si>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</si>
  <si>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</si>
  <si>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</si>
  <si>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</si>
  <si>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</si>
  <si>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</si>
  <si>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</si>
  <si>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</si>
  <si>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</si>
  <si>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</si>
  <si>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</si>
  <si>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</si>
  <si>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</si>
  <si>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</si>
  <si>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</si>
  <si>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</si>
  <si>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</si>
  <si>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</si>
  <si>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</si>
  <si>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</si>
  <si>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</si>
  <si>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</si>
  <si>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</si>
  <si>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</si>
  <si>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</si>
  <si>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</si>
  <si>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</si>
  <si>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</si>
  <si>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</si>
  <si>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</si>
  <si>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</si>
  <si>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</si>
  <si>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</si>
  <si>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</si>
  <si>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</si>
  <si>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</si>
  <si>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</si>
  <si>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</si>
  <si>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</si>
  <si>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</si>
  <si>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</si>
  <si>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</si>
  <si>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</si>
  <si>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</si>
  <si>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</si>
  <si>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</si>
  <si>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</si>
  <si>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</si>
  <si>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</si>
  <si>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</si>
  <si>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</si>
  <si>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</si>
  <si>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</si>
  <si>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</si>
  <si>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</si>
  <si>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</si>
  <si>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</si>
  <si>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</si>
  <si>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</si>
  <si>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</si>
  <si>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</si>
  <si>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</si>
  <si>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</si>
  <si>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</si>
  <si>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</si>
  <si>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</si>
  <si>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</si>
  <si>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</si>
  <si>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</si>
  <si>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</si>
  <si>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</si>
  <si>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</si>
  <si>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</si>
  <si>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</si>
  <si>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</si>
  <si>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</si>
  <si>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</si>
  <si>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</si>
  <si>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</si>
  <si>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</si>
  <si>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</si>
  <si>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</si>
  <si>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</si>
  <si>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</si>
  <si>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</si>
  <si>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</si>
  <si>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</si>
  <si>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</si>
  <si>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</si>
  <si>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</si>
  <si>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</si>
  <si>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</si>
  <si>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</si>
  <si>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</si>
  <si>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</si>
  <si>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</si>
  <si>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</si>
  <si>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</si>
  <si>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</si>
  <si>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</si>
  <si>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</si>
  <si>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</si>
  <si>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</si>
  <si>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</si>
  <si>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</si>
  <si>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</si>
  <si>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</si>
  <si>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</si>
  <si>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</si>
  <si>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</si>
  <si>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</si>
  <si>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</si>
  <si>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</si>
  <si>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</si>
  <si>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</si>
  <si>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</si>
  <si>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</si>
  <si>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</si>
  <si>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</si>
  <si>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</si>
  <si>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</si>
  <si>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</si>
  <si>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</si>
  <si>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</si>
  <si>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</si>
  <si>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</si>
  <si>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</si>
  <si>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</si>
  <si>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</si>
  <si>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</si>
  <si>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</si>
  <si>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</si>
  <si>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</si>
  <si>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</si>
  <si>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</si>
  <si>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</si>
  <si>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</si>
  <si>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</si>
  <si>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</si>
  <si>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</si>
  <si>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</si>
  <si>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</si>
  <si>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</si>
  <si>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</si>
  <si>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</si>
  <si>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</si>
  <si>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</si>
  <si>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</si>
  <si>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</si>
  <si>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</si>
  <si>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</si>
  <si>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</si>
  <si>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</si>
  <si>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</si>
  <si>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</si>
  <si>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</si>
  <si>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</si>
  <si>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</si>
  <si>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</si>
  <si>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</si>
  <si>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</si>
  <si>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</si>
  <si>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</si>
  <si>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</si>
  <si>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</si>
  <si>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</si>
  <si>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</si>
  <si>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</si>
  <si>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</si>
  <si>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</si>
  <si>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</si>
  <si>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</si>
  <si>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</si>
  <si>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</si>
  <si>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</si>
  <si>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</si>
  <si>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</si>
  <si>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</si>
  <si>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</si>
  <si>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</si>
  <si>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</si>
  <si>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</si>
  <si>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</si>
  <si>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</si>
  <si>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</si>
  <si>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</si>
  <si>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</si>
  <si>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</si>
  <si>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</si>
  <si>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</si>
  <si>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</si>
  <si>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</si>
  <si>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</si>
  <si>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</si>
  <si>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</si>
  <si>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</si>
  <si>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</si>
  <si>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</si>
  <si>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</si>
  <si>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</si>
  <si>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</si>
  <si>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</si>
  <si>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</si>
  <si>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</si>
  <si>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</si>
  <si>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</si>
  <si>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</si>
  <si>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</si>
  <si>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</si>
  <si>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</si>
  <si>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</si>
  <si>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</si>
  <si>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</si>
  <si>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</si>
  <si>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</si>
  <si>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</si>
  <si>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</si>
  <si>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</si>
  <si>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</si>
  <si>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</si>
  <si>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</si>
  <si>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</si>
  <si>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</si>
  <si>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</si>
  <si>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</si>
  <si>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</si>
  <si>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</si>
  <si>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</si>
  <si>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</si>
  <si>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</si>
  <si>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</si>
  <si>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</si>
  <si>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</si>
  <si>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</si>
  <si>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</si>
  <si>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</si>
  <si>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</si>
  <si>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</si>
  <si>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</si>
  <si>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</si>
  <si>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</si>
  <si>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</si>
  <si>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</si>
  <si>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</si>
  <si>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</si>
  <si>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</si>
  <si>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</si>
  <si>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</si>
  <si>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</si>
  <si>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</si>
  <si>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</si>
  <si>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</si>
  <si>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</si>
  <si>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</si>
  <si>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</si>
  <si>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</si>
  <si>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</si>
  <si>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</si>
  <si>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</si>
  <si>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</si>
  <si>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</si>
  <si>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</si>
  <si>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</si>
  <si>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</si>
  <si>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</si>
  <si>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</si>
  <si>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</si>
  <si>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</si>
  <si>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</si>
  <si>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</si>
  <si>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</si>
  <si>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</si>
  <si>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</si>
  <si>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</si>
  <si>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</si>
  <si>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</si>
  <si>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</si>
  <si>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</si>
  <si>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</si>
  <si>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</si>
  <si>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</si>
  <si>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</si>
  <si>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</si>
  <si>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</si>
  <si>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</si>
  <si>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</si>
  <si>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</si>
  <si>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</si>
  <si>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</si>
  <si>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</si>
  <si>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</si>
  <si>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</si>
  <si>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</si>
  <si>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</si>
  <si>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</si>
  <si>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</si>
  <si>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</si>
  <si>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</si>
  <si>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</si>
  <si>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</si>
  <si>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</si>
  <si>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</si>
  <si>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</si>
  <si>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</si>
  <si>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</si>
  <si>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</si>
  <si>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</si>
  <si>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</si>
  <si>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</si>
  <si>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</si>
  <si>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</si>
  <si>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</si>
  <si>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</si>
  <si>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</si>
  <si>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</si>
  <si>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</si>
  <si>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</si>
  <si>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</si>
  <si>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</si>
  <si>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</si>
  <si>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</si>
  <si>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</si>
  <si>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</si>
  <si>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</si>
  <si>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</si>
  <si>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</si>
  <si>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</si>
  <si>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</si>
  <si>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</si>
  <si>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</si>
  <si>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</si>
  <si>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</si>
  <si>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</si>
  <si>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</si>
  <si>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</si>
  <si>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</si>
  <si>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</si>
  <si>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</si>
  <si>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</si>
  <si>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</si>
  <si>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</si>
  <si>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</si>
  <si>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</si>
  <si>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</si>
  <si>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</si>
  <si>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</si>
  <si>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</si>
  <si>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</si>
  <si>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</si>
  <si>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</si>
  <si>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</si>
  <si>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</si>
  <si>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</si>
  <si>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</si>
  <si>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</si>
  <si>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</si>
  <si>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</si>
  <si>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</si>
  <si>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</si>
  <si>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</si>
  <si>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</si>
  <si>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</si>
  <si>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</si>
  <si>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</si>
  <si>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</si>
  <si>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</si>
  <si>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</si>
  <si>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</si>
  <si>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</si>
  <si>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</si>
  <si>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</si>
  <si>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</si>
  <si>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</si>
  <si>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</si>
  <si>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</si>
  <si>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</si>
  <si>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</si>
  <si>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</si>
  <si>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</si>
  <si>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</si>
  <si>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</si>
  <si>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</si>
  <si>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</si>
  <si>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</si>
  <si>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</si>
  <si>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</si>
  <si>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</si>
  <si>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</si>
  <si>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</si>
  <si>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</si>
  <si>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</si>
  <si>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</si>
  <si>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</si>
  <si>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</si>
  <si>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</si>
  <si>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</si>
  <si>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</si>
  <si>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</si>
  <si>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</si>
  <si>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</si>
  <si>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</si>
  <si>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</si>
  <si>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</si>
  <si>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</si>
  <si>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</si>
  <si>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</si>
  <si>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</si>
  <si>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</si>
  <si>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</si>
  <si>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</si>
  <si>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</si>
  <si>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</si>
  <si>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</si>
  <si>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</si>
  <si>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</si>
  <si>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</si>
  <si>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</si>
  <si>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</si>
  <si>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</si>
  <si>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</si>
  <si>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</si>
  <si>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</si>
  <si>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</si>
  <si>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</si>
  <si>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</si>
  <si>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</si>
  <si>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</si>
  <si>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</si>
  <si>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</si>
  <si>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</si>
  <si>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</si>
  <si>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</si>
  <si>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</si>
  <si>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</si>
  <si>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</si>
  <si>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</si>
  <si>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</si>
  <si>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</si>
  <si>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</si>
  <si>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</si>
  <si>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</si>
  <si>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</si>
  <si>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</si>
  <si>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</si>
  <si>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</si>
  <si>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</si>
  <si>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</si>
  <si>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</si>
  <si>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</si>
  <si>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</si>
  <si>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</si>
  <si>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</si>
  <si>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</si>
  <si>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</si>
  <si>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</si>
  <si>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</si>
  <si>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</si>
  <si>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</si>
  <si>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</si>
  <si>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</si>
  <si>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</si>
  <si>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</si>
  <si>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</si>
  <si>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</si>
  <si>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</si>
  <si>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</si>
  <si>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</si>
  <si>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</si>
  <si>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</si>
  <si>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</si>
  <si>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</si>
  <si>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</si>
  <si>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</si>
  <si>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</si>
  <si>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</si>
  <si>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</si>
  <si>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</si>
  <si>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</si>
  <si>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</si>
  <si>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</si>
  <si>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</si>
  <si>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</si>
  <si>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</si>
  <si>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</si>
  <si>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</si>
  <si>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</si>
  <si>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</si>
  <si>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</si>
  <si>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</si>
  <si>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</si>
  <si>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</si>
  <si>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</si>
  <si>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</si>
  <si>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</si>
  <si>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</si>
  <si>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</si>
  <si>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</si>
  <si>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</si>
  <si>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</si>
  <si>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</si>
  <si>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</si>
  <si>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</si>
  <si>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</si>
  <si>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</si>
  <si>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</si>
  <si>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</si>
  <si>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</si>
  <si>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</si>
  <si>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</si>
  <si>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</si>
  <si>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</si>
  <si>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</si>
  <si>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</si>
  <si>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</si>
  <si>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</si>
  <si>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</si>
  <si>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</si>
  <si>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</si>
  <si>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</si>
  <si>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</si>
  <si>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</si>
  <si>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</si>
  <si>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</si>
  <si>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</si>
  <si>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</si>
  <si>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</si>
  <si>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</si>
  <si>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</si>
  <si>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</si>
  <si>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</si>
  <si>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</si>
  <si>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</si>
  <si>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</si>
  <si>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</si>
  <si>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</si>
  <si>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</si>
  <si>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</si>
  <si>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</si>
  <si>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</si>
  <si>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</si>
  <si>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</si>
  <si>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</si>
  <si>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</si>
  <si>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</si>
  <si>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</si>
  <si>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</si>
  <si>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</si>
  <si>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</si>
  <si>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</si>
  <si>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</si>
  <si>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</si>
  <si>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</si>
  <si>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</si>
  <si>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</si>
  <si>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</si>
  <si>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</si>
  <si>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</si>
  <si>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</si>
  <si>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</si>
  <si>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</si>
  <si>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</si>
  <si>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</si>
  <si>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</si>
  <si>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</si>
  <si>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</si>
  <si>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</si>
  <si>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</si>
  <si>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</si>
  <si>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</si>
  <si>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</si>
  <si>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</si>
  <si>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</si>
  <si>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</si>
  <si>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</si>
  <si>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</si>
  <si>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</si>
  <si>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</si>
  <si>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</si>
  <si>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</si>
  <si>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</si>
  <si>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</si>
  <si>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</si>
  <si>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</si>
  <si>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</si>
  <si>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</si>
  <si>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</si>
  <si>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</si>
  <si>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</si>
  <si>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</si>
  <si>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</si>
  <si>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</si>
  <si>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</si>
  <si>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</si>
  <si>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</si>
  <si>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</si>
  <si>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</si>
  <si>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</si>
  <si>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</si>
  <si>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</si>
  <si>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</si>
  <si>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</si>
  <si>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</si>
  <si>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</si>
  <si>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</si>
  <si>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</si>
  <si>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</si>
  <si>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</si>
  <si>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</si>
  <si>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</si>
  <si>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</si>
  <si>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</si>
  <si>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</si>
  <si>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</si>
  <si>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</si>
  <si>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</si>
  <si>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</si>
  <si>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</si>
  <si>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</si>
  <si>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</si>
  <si>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</si>
  <si>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</si>
  <si>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Línea Recta/tiempo</t>
  </si>
  <si>
    <t>Porcentaje anual, dividido mensualmente</t>
  </si>
  <si>
    <t>10% Y 25% en Equipo de Cómputo</t>
  </si>
  <si>
    <t>Rendimientos bancarios</t>
  </si>
  <si>
    <t>Municipal y Estatal</t>
  </si>
  <si>
    <t xml:space="preserve">Donaciones </t>
  </si>
  <si>
    <t>Actualizaciones</t>
  </si>
  <si>
    <t>Municipal</t>
  </si>
  <si>
    <t>Pago de Honorarios Fiduciarios</t>
  </si>
  <si>
    <t>Subsidio de recursos municipales para pago de impuestos prediales</t>
  </si>
  <si>
    <t>Pago de impuesto predial 2023</t>
  </si>
  <si>
    <t>Correspondiente del 01 de Enero al 30 de Septiembre de 2023</t>
  </si>
  <si>
    <t>El banco fiduciario invierte siempre en los mejores productos que existen</t>
  </si>
  <si>
    <t>Afectación de los bienes muebles e inmuebles entregados al Municipio por la extinción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</si>
</sst>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10" fontId="3" fillId="0" borderId="0" xfId="12" applyNumberFormat="1" applyFont="1"/>
    <xf numFmtId="10" fontId="3" fillId="0" borderId="0" xfId="12" applyNumberFormat="1" applyFont="1" applyAlignment="1">
      <alignment horizontal="right" vertical="center"/>
    </xf>
    <xf numFmtId="164" fontId="12" fillId="0" borderId="0" xfId="14" applyNumberFormat="1" applyFont="1"/>
    <xf numFmtId="164" fontId="13" fillId="0" borderId="0" xfId="14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3" t="s">
        <v>645</v>
      </c>
      <c r="B1" s="173"/>
      <c r="C1" s="135" t="s">
        <v>0</v>
      </c>
      <c r="D1" s="136">
        <v>2023</v>
      </c>
    </row>
    <row r="2" spans="1:4" x14ac:dyDescent="0.2">
      <c r="A2" s="174" t="s">
        <v>1</v>
      </c>
      <c r="B2" s="174"/>
      <c r="C2" s="137" t="s">
        <v>2</v>
      </c>
      <c r="D2" s="138" t="s">
        <v>642</v>
      </c>
    </row>
    <row r="3" spans="1:4" x14ac:dyDescent="0.2">
      <c r="A3" s="175" t="s">
        <v>670</v>
      </c>
      <c r="B3" s="175"/>
      <c r="C3" s="137" t="s">
        <v>3</v>
      </c>
      <c r="D3" s="139">
        <v>3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63</v>
      </c>
      <c r="B43" s="172"/>
      <c r="C43" s="127"/>
      <c r="D43" s="127"/>
    </row>
    <row r="46" spans="1:4" x14ac:dyDescent="0.2">
      <c r="B46" s="141" t="s">
        <v>646</v>
      </c>
    </row>
    <row r="47" spans="1:4" x14ac:dyDescent="0.2">
      <c r="B47" s="141" t="s">
        <v>647</v>
      </c>
    </row>
    <row r="48" spans="1:4" x14ac:dyDescent="0.2">
      <c r="B48" s="141" t="s">
        <v>648</v>
      </c>
    </row>
    <row r="49" spans="2:2" x14ac:dyDescent="0.2">
      <c r="B49" s="142" t="s">
        <v>649</v>
      </c>
    </row>
    <row r="52" spans="2:2" x14ac:dyDescent="0.2">
      <c r="B52" s="141" t="s">
        <v>646</v>
      </c>
    </row>
    <row r="53" spans="2:2" x14ac:dyDescent="0.2">
      <c r="B53" s="141" t="s">
        <v>650</v>
      </c>
    </row>
    <row r="54" spans="2:2" x14ac:dyDescent="0.2">
      <c r="B54" s="141" t="s">
        <v>651</v>
      </c>
    </row>
    <row r="55" spans="2:2" x14ac:dyDescent="0.2">
      <c r="B55" s="141" t="s">
        <v>652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1" t="str">
        <f>ESF!A1</f>
        <v>FIDEICOMISO CIUDAD INDUSTRIAL DE LEON</v>
      </c>
      <c r="B1" s="182"/>
      <c r="C1" s="183"/>
    </row>
    <row r="2" spans="1:3" s="52" customFormat="1" ht="18" customHeight="1" x14ac:dyDescent="0.25">
      <c r="A2" s="184" t="s">
        <v>520</v>
      </c>
      <c r="B2" s="185"/>
      <c r="C2" s="186"/>
    </row>
    <row r="3" spans="1:3" s="52" customFormat="1" ht="18" customHeight="1" x14ac:dyDescent="0.35">
      <c r="A3" s="184" t="str">
        <f>ESF!A3</f>
        <v>Correspondiente del 01 de Enero al 30 de Septiembre de 2023</v>
      </c>
      <c r="B3" s="185"/>
      <c r="C3" s="186"/>
    </row>
    <row r="4" spans="1:3" s="54" customFormat="1" ht="10.5" x14ac:dyDescent="0.25">
      <c r="A4" s="187" t="s">
        <v>521</v>
      </c>
      <c r="B4" s="188"/>
      <c r="C4" s="189"/>
    </row>
    <row r="5" spans="1:3" x14ac:dyDescent="0.2">
      <c r="A5" s="69" t="s">
        <v>522</v>
      </c>
      <c r="B5" s="69"/>
      <c r="C5" s="157">
        <v>896763.86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59">
        <f>SUM(C8:C13)</f>
        <v>0</v>
      </c>
    </row>
    <row r="8" spans="1:3" x14ac:dyDescent="0.2">
      <c r="A8" s="86" t="s">
        <v>524</v>
      </c>
      <c r="B8" s="85" t="s">
        <v>312</v>
      </c>
      <c r="C8" s="158">
        <v>0</v>
      </c>
    </row>
    <row r="9" spans="1:3" x14ac:dyDescent="0.2">
      <c r="A9" s="73" t="s">
        <v>525</v>
      </c>
      <c r="B9" s="74" t="s">
        <v>526</v>
      </c>
      <c r="C9" s="158">
        <v>0</v>
      </c>
    </row>
    <row r="10" spans="1:3" x14ac:dyDescent="0.2">
      <c r="A10" s="73" t="s">
        <v>527</v>
      </c>
      <c r="B10" s="74" t="s">
        <v>321</v>
      </c>
      <c r="C10" s="158">
        <v>0</v>
      </c>
    </row>
    <row r="11" spans="1:3" x14ac:dyDescent="0.2">
      <c r="A11" s="73" t="s">
        <v>528</v>
      </c>
      <c r="B11" s="74" t="s">
        <v>322</v>
      </c>
      <c r="C11" s="158">
        <v>0</v>
      </c>
    </row>
    <row r="12" spans="1:3" x14ac:dyDescent="0.2">
      <c r="A12" s="73" t="s">
        <v>529</v>
      </c>
      <c r="B12" s="74" t="s">
        <v>323</v>
      </c>
      <c r="C12" s="158">
        <v>0</v>
      </c>
    </row>
    <row r="13" spans="1:3" x14ac:dyDescent="0.2">
      <c r="A13" s="75" t="s">
        <v>530</v>
      </c>
      <c r="B13" s="76" t="s">
        <v>531</v>
      </c>
      <c r="C13" s="158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59">
        <f>SUM(C16:C18)</f>
        <v>152978.69</v>
      </c>
    </row>
    <row r="16" spans="1:3" x14ac:dyDescent="0.2">
      <c r="A16" s="80">
        <v>3.1</v>
      </c>
      <c r="B16" s="74" t="s">
        <v>533</v>
      </c>
      <c r="C16" s="158">
        <v>0</v>
      </c>
    </row>
    <row r="17" spans="1:3" x14ac:dyDescent="0.2">
      <c r="A17" s="81">
        <v>3.2</v>
      </c>
      <c r="B17" s="74" t="s">
        <v>534</v>
      </c>
      <c r="C17" s="158">
        <v>152978.69</v>
      </c>
    </row>
    <row r="18" spans="1:3" ht="9.9499999999999993" x14ac:dyDescent="0.2">
      <c r="A18" s="81">
        <v>3.3</v>
      </c>
      <c r="B18" s="76" t="s">
        <v>535</v>
      </c>
      <c r="C18" s="166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7">
        <f>C5+C7-C15</f>
        <v>743785.16999999993</v>
      </c>
    </row>
    <row r="22" spans="1:3" ht="9.9499999999999993" x14ac:dyDescent="0.2">
      <c r="B22" s="38" t="s">
        <v>656</v>
      </c>
    </row>
    <row r="23" spans="1:3" x14ac:dyDescent="0.2">
      <c r="B23" s="53" t="s">
        <v>655</v>
      </c>
    </row>
    <row r="26" spans="1:3" x14ac:dyDescent="0.2">
      <c r="B26" s="141" t="s">
        <v>646</v>
      </c>
      <c r="C26" s="141" t="s">
        <v>646</v>
      </c>
    </row>
    <row r="27" spans="1:3" x14ac:dyDescent="0.2">
      <c r="B27" s="141" t="s">
        <v>647</v>
      </c>
      <c r="C27" s="141" t="s">
        <v>650</v>
      </c>
    </row>
    <row r="28" spans="1:3" x14ac:dyDescent="0.2">
      <c r="B28" s="141" t="s">
        <v>648</v>
      </c>
      <c r="C28" s="144" t="s">
        <v>651</v>
      </c>
    </row>
    <row r="29" spans="1:3" x14ac:dyDescent="0.2">
      <c r="B29" s="144" t="s">
        <v>649</v>
      </c>
      <c r="C29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topLeftCell="A7" workbookViewId="0">
      <selection activeCell="C32" sqref="C32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90" t="str">
        <f>ESF!A1</f>
        <v>FIDEICOMISO CIUDAD INDUSTRIAL DE LEON</v>
      </c>
      <c r="B1" s="191"/>
      <c r="C1" s="192"/>
    </row>
    <row r="2" spans="1:3" s="55" customFormat="1" ht="18.95" customHeight="1" x14ac:dyDescent="0.25">
      <c r="A2" s="193" t="s">
        <v>536</v>
      </c>
      <c r="B2" s="194"/>
      <c r="C2" s="195"/>
    </row>
    <row r="3" spans="1:3" s="55" customFormat="1" ht="18.95" customHeight="1" x14ac:dyDescent="0.35">
      <c r="A3" s="193" t="str">
        <f>ESF!A3</f>
        <v>Correspondiente del 01 de Enero al 30 de Septiembre de 2023</v>
      </c>
      <c r="B3" s="194"/>
      <c r="C3" s="195"/>
    </row>
    <row r="4" spans="1:3" ht="10.5" x14ac:dyDescent="0.2">
      <c r="A4" s="187" t="s">
        <v>521</v>
      </c>
      <c r="B4" s="188"/>
      <c r="C4" s="189"/>
    </row>
    <row r="5" spans="1:3" x14ac:dyDescent="0.2">
      <c r="A5" s="94" t="s">
        <v>537</v>
      </c>
      <c r="B5" s="69"/>
      <c r="C5" s="160">
        <v>896763.86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59">
        <f>SUM(C8:C28)</f>
        <v>0</v>
      </c>
    </row>
    <row r="8" spans="1:3" x14ac:dyDescent="0.2">
      <c r="A8" s="95">
        <v>2.1</v>
      </c>
      <c r="B8" s="96" t="s">
        <v>343</v>
      </c>
      <c r="C8" s="162">
        <v>0</v>
      </c>
    </row>
    <row r="9" spans="1:3" x14ac:dyDescent="0.2">
      <c r="A9" s="95">
        <v>2.2000000000000002</v>
      </c>
      <c r="B9" s="96" t="s">
        <v>340</v>
      </c>
      <c r="C9" s="162">
        <v>0</v>
      </c>
    </row>
    <row r="10" spans="1:3" x14ac:dyDescent="0.2">
      <c r="A10" s="101">
        <v>2.2999999999999998</v>
      </c>
      <c r="B10" s="87" t="s">
        <v>129</v>
      </c>
      <c r="C10" s="162">
        <v>0</v>
      </c>
    </row>
    <row r="11" spans="1:3" x14ac:dyDescent="0.2">
      <c r="A11" s="101">
        <v>2.4</v>
      </c>
      <c r="B11" s="87" t="s">
        <v>130</v>
      </c>
      <c r="C11" s="162">
        <v>0</v>
      </c>
    </row>
    <row r="12" spans="1:3" x14ac:dyDescent="0.2">
      <c r="A12" s="101">
        <v>2.5</v>
      </c>
      <c r="B12" s="87" t="s">
        <v>131</v>
      </c>
      <c r="C12" s="162">
        <v>0</v>
      </c>
    </row>
    <row r="13" spans="1:3" x14ac:dyDescent="0.2">
      <c r="A13" s="101">
        <v>2.6</v>
      </c>
      <c r="B13" s="87" t="s">
        <v>132</v>
      </c>
      <c r="C13" s="162">
        <v>0</v>
      </c>
    </row>
    <row r="14" spans="1:3" x14ac:dyDescent="0.2">
      <c r="A14" s="101">
        <v>2.7</v>
      </c>
      <c r="B14" s="87" t="s">
        <v>133</v>
      </c>
      <c r="C14" s="162">
        <v>0</v>
      </c>
    </row>
    <row r="15" spans="1:3" x14ac:dyDescent="0.2">
      <c r="A15" s="101">
        <v>2.8</v>
      </c>
      <c r="B15" s="87" t="s">
        <v>134</v>
      </c>
      <c r="C15" s="162">
        <v>0</v>
      </c>
    </row>
    <row r="16" spans="1:3" x14ac:dyDescent="0.2">
      <c r="A16" s="101">
        <v>2.9</v>
      </c>
      <c r="B16" s="87" t="s">
        <v>136</v>
      </c>
      <c r="C16" s="162">
        <v>0</v>
      </c>
    </row>
    <row r="17" spans="1:3" x14ac:dyDescent="0.2">
      <c r="A17" s="101" t="s">
        <v>539</v>
      </c>
      <c r="B17" s="87" t="s">
        <v>540</v>
      </c>
      <c r="C17" s="162">
        <v>0</v>
      </c>
    </row>
    <row r="18" spans="1:3" x14ac:dyDescent="0.2">
      <c r="A18" s="101" t="s">
        <v>541</v>
      </c>
      <c r="B18" s="87" t="s">
        <v>140</v>
      </c>
      <c r="C18" s="162">
        <v>0</v>
      </c>
    </row>
    <row r="19" spans="1:3" x14ac:dyDescent="0.2">
      <c r="A19" s="101" t="s">
        <v>542</v>
      </c>
      <c r="B19" s="87" t="s">
        <v>543</v>
      </c>
      <c r="C19" s="162">
        <v>0</v>
      </c>
    </row>
    <row r="20" spans="1:3" x14ac:dyDescent="0.2">
      <c r="A20" s="101" t="s">
        <v>544</v>
      </c>
      <c r="B20" s="87" t="s">
        <v>545</v>
      </c>
      <c r="C20" s="162">
        <v>0</v>
      </c>
    </row>
    <row r="21" spans="1:3" x14ac:dyDescent="0.2">
      <c r="A21" s="101" t="s">
        <v>546</v>
      </c>
      <c r="B21" s="87" t="s">
        <v>547</v>
      </c>
      <c r="C21" s="162">
        <v>0</v>
      </c>
    </row>
    <row r="22" spans="1:3" x14ac:dyDescent="0.2">
      <c r="A22" s="101" t="s">
        <v>548</v>
      </c>
      <c r="B22" s="87" t="s">
        <v>549</v>
      </c>
      <c r="C22" s="162">
        <v>0</v>
      </c>
    </row>
    <row r="23" spans="1:3" x14ac:dyDescent="0.2">
      <c r="A23" s="101" t="s">
        <v>550</v>
      </c>
      <c r="B23" s="87" t="s">
        <v>551</v>
      </c>
      <c r="C23" s="162">
        <v>0</v>
      </c>
    </row>
    <row r="24" spans="1:3" x14ac:dyDescent="0.2">
      <c r="A24" s="101" t="s">
        <v>552</v>
      </c>
      <c r="B24" s="87" t="s">
        <v>553</v>
      </c>
      <c r="C24" s="162">
        <v>0</v>
      </c>
    </row>
    <row r="25" spans="1:3" x14ac:dyDescent="0.2">
      <c r="A25" s="101" t="s">
        <v>554</v>
      </c>
      <c r="B25" s="87" t="s">
        <v>555</v>
      </c>
      <c r="C25" s="162">
        <v>0</v>
      </c>
    </row>
    <row r="26" spans="1:3" x14ac:dyDescent="0.2">
      <c r="A26" s="101" t="s">
        <v>556</v>
      </c>
      <c r="B26" s="87" t="s">
        <v>557</v>
      </c>
      <c r="C26" s="162">
        <v>0</v>
      </c>
    </row>
    <row r="27" spans="1:3" x14ac:dyDescent="0.2">
      <c r="A27" s="101" t="s">
        <v>558</v>
      </c>
      <c r="B27" s="87" t="s">
        <v>559</v>
      </c>
      <c r="C27" s="162">
        <v>0</v>
      </c>
    </row>
    <row r="28" spans="1:3" x14ac:dyDescent="0.2">
      <c r="A28" s="101" t="s">
        <v>560</v>
      </c>
      <c r="B28" s="96" t="s">
        <v>561</v>
      </c>
      <c r="C28" s="162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61">
        <f>SUM(C31:C35)</f>
        <v>59142788.399999999</v>
      </c>
    </row>
    <row r="31" spans="1:3" x14ac:dyDescent="0.2">
      <c r="A31" s="101" t="s">
        <v>563</v>
      </c>
      <c r="B31" s="87" t="s">
        <v>413</v>
      </c>
      <c r="C31" s="162">
        <v>59142788.399999999</v>
      </c>
    </row>
    <row r="32" spans="1:3" x14ac:dyDescent="0.2">
      <c r="A32" s="101" t="s">
        <v>564</v>
      </c>
      <c r="B32" s="87" t="s">
        <v>422</v>
      </c>
      <c r="C32" s="162">
        <v>0</v>
      </c>
    </row>
    <row r="33" spans="1:3" x14ac:dyDescent="0.2">
      <c r="A33" s="101" t="s">
        <v>565</v>
      </c>
      <c r="B33" s="87" t="s">
        <v>425</v>
      </c>
      <c r="C33" s="162">
        <v>0</v>
      </c>
    </row>
    <row r="34" spans="1:3" x14ac:dyDescent="0.2">
      <c r="A34" s="101" t="s">
        <v>566</v>
      </c>
      <c r="B34" s="87" t="s">
        <v>431</v>
      </c>
      <c r="C34" s="162">
        <v>0</v>
      </c>
    </row>
    <row r="35" spans="1:3" x14ac:dyDescent="0.2">
      <c r="A35" s="101" t="s">
        <v>567</v>
      </c>
      <c r="B35" s="96" t="s">
        <v>568</v>
      </c>
      <c r="C35" s="165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57">
        <f>C5-C7+C30</f>
        <v>60039552.259999998</v>
      </c>
    </row>
    <row r="39" spans="1:3" x14ac:dyDescent="0.2">
      <c r="B39" s="38" t="s">
        <v>658</v>
      </c>
    </row>
    <row r="40" spans="1:3" x14ac:dyDescent="0.2">
      <c r="B40" s="53" t="s">
        <v>657</v>
      </c>
    </row>
    <row r="42" spans="1:3" x14ac:dyDescent="0.2">
      <c r="B42" s="141" t="s">
        <v>646</v>
      </c>
      <c r="C42" s="141" t="s">
        <v>646</v>
      </c>
    </row>
    <row r="43" spans="1:3" x14ac:dyDescent="0.2">
      <c r="B43" s="141" t="s">
        <v>647</v>
      </c>
      <c r="C43" s="141" t="s">
        <v>650</v>
      </c>
    </row>
    <row r="44" spans="1:3" x14ac:dyDescent="0.2">
      <c r="B44" s="141" t="s">
        <v>648</v>
      </c>
      <c r="C44" s="144" t="s">
        <v>651</v>
      </c>
    </row>
    <row r="45" spans="1:3" x14ac:dyDescent="0.2">
      <c r="B45" s="144" t="s">
        <v>649</v>
      </c>
      <c r="C45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abSelected="1" topLeftCell="A25" workbookViewId="0">
      <selection activeCell="D37" sqref="D37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9" t="str">
        <f>'Notas a los Edos Financieros'!A1</f>
        <v>FIDEICOMISO CIUDAD INDUSTRIAL DE LEON</v>
      </c>
      <c r="B1" s="196"/>
      <c r="C1" s="196"/>
      <c r="D1" s="196"/>
      <c r="E1" s="196"/>
      <c r="F1" s="196"/>
      <c r="G1" s="44" t="s">
        <v>0</v>
      </c>
      <c r="H1" s="45">
        <f>'Notas a los Edos Financieros'!D1</f>
        <v>2023</v>
      </c>
    </row>
    <row r="2" spans="1:10" ht="18.95" customHeight="1" x14ac:dyDescent="0.2">
      <c r="A2" s="179" t="s">
        <v>569</v>
      </c>
      <c r="B2" s="196"/>
      <c r="C2" s="196"/>
      <c r="D2" s="196"/>
      <c r="E2" s="196"/>
      <c r="F2" s="196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9" t="str">
        <f>'Notas a los Edos Financieros'!A3</f>
        <v>Correspondiente del 01 de Enero al 30 de Septiembre de 2023</v>
      </c>
      <c r="B3" s="196"/>
      <c r="C3" s="196"/>
      <c r="D3" s="196"/>
      <c r="E3" s="196"/>
      <c r="F3" s="196"/>
      <c r="G3" s="44" t="s">
        <v>3</v>
      </c>
      <c r="H3" s="45">
        <f>'Notas a los Edos Financieros'!D3</f>
        <v>3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5">
        <v>0</v>
      </c>
      <c r="D9" s="155">
        <v>0</v>
      </c>
      <c r="E9" s="155">
        <v>0</v>
      </c>
      <c r="F9" s="155">
        <v>0</v>
      </c>
    </row>
    <row r="10" spans="1:10" ht="9.9499999999999993" x14ac:dyDescent="0.2">
      <c r="A10" s="46">
        <v>7120</v>
      </c>
      <c r="B10" s="46" t="s">
        <v>580</v>
      </c>
      <c r="C10" s="155">
        <v>0</v>
      </c>
      <c r="D10" s="155">
        <v>0</v>
      </c>
      <c r="E10" s="155">
        <v>0</v>
      </c>
      <c r="F10" s="155">
        <v>0</v>
      </c>
    </row>
    <row r="11" spans="1:10" x14ac:dyDescent="0.2">
      <c r="A11" s="46">
        <v>7130</v>
      </c>
      <c r="B11" s="46" t="s">
        <v>581</v>
      </c>
      <c r="C11" s="155">
        <v>0</v>
      </c>
      <c r="D11" s="155">
        <v>0</v>
      </c>
      <c r="E11" s="155">
        <v>0</v>
      </c>
      <c r="F11" s="155">
        <v>0</v>
      </c>
    </row>
    <row r="12" spans="1:10" x14ac:dyDescent="0.2">
      <c r="A12" s="46">
        <v>7140</v>
      </c>
      <c r="B12" s="46" t="s">
        <v>582</v>
      </c>
      <c r="C12" s="155">
        <v>0</v>
      </c>
      <c r="D12" s="155">
        <v>0</v>
      </c>
      <c r="E12" s="155">
        <v>0</v>
      </c>
      <c r="F12" s="155">
        <v>0</v>
      </c>
    </row>
    <row r="13" spans="1:10" x14ac:dyDescent="0.2">
      <c r="A13" s="46">
        <v>7150</v>
      </c>
      <c r="B13" s="46" t="s">
        <v>583</v>
      </c>
      <c r="C13" s="155">
        <v>0</v>
      </c>
      <c r="D13" s="155">
        <v>0</v>
      </c>
      <c r="E13" s="155">
        <v>0</v>
      </c>
      <c r="F13" s="155">
        <v>0</v>
      </c>
    </row>
    <row r="14" spans="1:10" x14ac:dyDescent="0.2">
      <c r="A14" s="46">
        <v>7160</v>
      </c>
      <c r="B14" s="46" t="s">
        <v>584</v>
      </c>
      <c r="C14" s="155">
        <v>0</v>
      </c>
      <c r="D14" s="155">
        <v>0</v>
      </c>
      <c r="E14" s="155">
        <v>0</v>
      </c>
      <c r="F14" s="155">
        <v>0</v>
      </c>
    </row>
    <row r="15" spans="1:10" x14ac:dyDescent="0.2">
      <c r="A15" s="46">
        <v>7210</v>
      </c>
      <c r="B15" s="46" t="s">
        <v>585</v>
      </c>
      <c r="C15" s="155">
        <v>0</v>
      </c>
      <c r="D15" s="155">
        <v>0</v>
      </c>
      <c r="E15" s="155">
        <v>0</v>
      </c>
      <c r="F15" s="155">
        <v>0</v>
      </c>
    </row>
    <row r="16" spans="1:10" x14ac:dyDescent="0.2">
      <c r="A16" s="46">
        <v>7220</v>
      </c>
      <c r="B16" s="46" t="s">
        <v>586</v>
      </c>
      <c r="C16" s="155">
        <v>0</v>
      </c>
      <c r="D16" s="155">
        <v>0</v>
      </c>
      <c r="E16" s="155">
        <v>0</v>
      </c>
      <c r="F16" s="155">
        <v>0</v>
      </c>
    </row>
    <row r="17" spans="1:6" x14ac:dyDescent="0.2">
      <c r="A17" s="46">
        <v>7230</v>
      </c>
      <c r="B17" s="46" t="s">
        <v>587</v>
      </c>
      <c r="C17" s="155">
        <v>0</v>
      </c>
      <c r="D17" s="155">
        <v>0</v>
      </c>
      <c r="E17" s="155">
        <v>0</v>
      </c>
      <c r="F17" s="155">
        <v>0</v>
      </c>
    </row>
    <row r="18" spans="1:6" x14ac:dyDescent="0.2">
      <c r="A18" s="46">
        <v>7240</v>
      </c>
      <c r="B18" s="46" t="s">
        <v>588</v>
      </c>
      <c r="C18" s="155">
        <v>0</v>
      </c>
      <c r="D18" s="155">
        <v>0</v>
      </c>
      <c r="E18" s="155">
        <v>0</v>
      </c>
      <c r="F18" s="155">
        <v>0</v>
      </c>
    </row>
    <row r="19" spans="1:6" x14ac:dyDescent="0.2">
      <c r="A19" s="46">
        <v>7250</v>
      </c>
      <c r="B19" s="46" t="s">
        <v>589</v>
      </c>
      <c r="C19" s="155">
        <v>0</v>
      </c>
      <c r="D19" s="155">
        <v>0</v>
      </c>
      <c r="E19" s="155">
        <v>0</v>
      </c>
      <c r="F19" s="155">
        <v>0</v>
      </c>
    </row>
    <row r="20" spans="1:6" x14ac:dyDescent="0.2">
      <c r="A20" s="46">
        <v>7260</v>
      </c>
      <c r="B20" s="46" t="s">
        <v>590</v>
      </c>
      <c r="C20" s="155">
        <v>0</v>
      </c>
      <c r="D20" s="155">
        <v>0</v>
      </c>
      <c r="E20" s="155">
        <v>0</v>
      </c>
      <c r="F20" s="155">
        <v>0</v>
      </c>
    </row>
    <row r="21" spans="1:6" ht="9.9499999999999993" x14ac:dyDescent="0.2">
      <c r="A21" s="46">
        <v>7310</v>
      </c>
      <c r="B21" s="46" t="s">
        <v>591</v>
      </c>
      <c r="C21" s="155">
        <v>0</v>
      </c>
      <c r="D21" s="155">
        <v>0</v>
      </c>
      <c r="E21" s="155">
        <v>0</v>
      </c>
      <c r="F21" s="155">
        <v>0</v>
      </c>
    </row>
    <row r="22" spans="1:6" ht="9.9499999999999993" x14ac:dyDescent="0.2">
      <c r="A22" s="46">
        <v>7320</v>
      </c>
      <c r="B22" s="46" t="s">
        <v>592</v>
      </c>
      <c r="C22" s="155">
        <v>0</v>
      </c>
      <c r="D22" s="155">
        <v>0</v>
      </c>
      <c r="E22" s="155">
        <v>0</v>
      </c>
      <c r="F22" s="155">
        <v>0</v>
      </c>
    </row>
    <row r="23" spans="1:6" x14ac:dyDescent="0.2">
      <c r="A23" s="46">
        <v>7330</v>
      </c>
      <c r="B23" s="46" t="s">
        <v>593</v>
      </c>
      <c r="C23" s="155">
        <v>0</v>
      </c>
      <c r="D23" s="155">
        <v>0</v>
      </c>
      <c r="E23" s="155">
        <v>0</v>
      </c>
      <c r="F23" s="155">
        <v>0</v>
      </c>
    </row>
    <row r="24" spans="1:6" x14ac:dyDescent="0.2">
      <c r="A24" s="46">
        <v>7340</v>
      </c>
      <c r="B24" s="46" t="s">
        <v>594</v>
      </c>
      <c r="C24" s="155">
        <v>0</v>
      </c>
      <c r="D24" s="155">
        <v>0</v>
      </c>
      <c r="E24" s="155">
        <v>0</v>
      </c>
      <c r="F24" s="155">
        <v>0</v>
      </c>
    </row>
    <row r="25" spans="1:6" ht="9.9499999999999993" x14ac:dyDescent="0.2">
      <c r="A25" s="46">
        <v>7350</v>
      </c>
      <c r="B25" s="46" t="s">
        <v>595</v>
      </c>
      <c r="C25" s="155">
        <v>0</v>
      </c>
      <c r="D25" s="155">
        <v>0</v>
      </c>
      <c r="E25" s="155">
        <v>0</v>
      </c>
      <c r="F25" s="155">
        <v>0</v>
      </c>
    </row>
    <row r="26" spans="1:6" ht="9.9499999999999993" x14ac:dyDescent="0.2">
      <c r="A26" s="46">
        <v>7360</v>
      </c>
      <c r="B26" s="46" t="s">
        <v>596</v>
      </c>
      <c r="C26" s="155">
        <v>0</v>
      </c>
      <c r="D26" s="155">
        <v>0</v>
      </c>
      <c r="E26" s="155">
        <v>0</v>
      </c>
      <c r="F26" s="155">
        <v>0</v>
      </c>
    </row>
    <row r="27" spans="1:6" x14ac:dyDescent="0.2">
      <c r="A27" s="46">
        <v>7410</v>
      </c>
      <c r="B27" s="46" t="s">
        <v>597</v>
      </c>
      <c r="C27" s="155">
        <v>0</v>
      </c>
      <c r="D27" s="155">
        <v>0</v>
      </c>
      <c r="E27" s="155">
        <v>0</v>
      </c>
      <c r="F27" s="155">
        <v>0</v>
      </c>
    </row>
    <row r="28" spans="1:6" x14ac:dyDescent="0.2">
      <c r="A28" s="46">
        <v>7420</v>
      </c>
      <c r="B28" s="46" t="s">
        <v>598</v>
      </c>
      <c r="C28" s="155">
        <v>0</v>
      </c>
      <c r="D28" s="155">
        <v>0</v>
      </c>
      <c r="E28" s="155">
        <v>0</v>
      </c>
      <c r="F28" s="155">
        <v>0</v>
      </c>
    </row>
    <row r="29" spans="1:6" x14ac:dyDescent="0.2">
      <c r="A29" s="46">
        <v>7510</v>
      </c>
      <c r="B29" s="46" t="s">
        <v>599</v>
      </c>
      <c r="C29" s="155">
        <v>0</v>
      </c>
      <c r="D29" s="155">
        <v>0</v>
      </c>
      <c r="E29" s="155">
        <v>0</v>
      </c>
      <c r="F29" s="155">
        <v>0</v>
      </c>
    </row>
    <row r="30" spans="1:6" x14ac:dyDescent="0.2">
      <c r="A30" s="46">
        <v>7520</v>
      </c>
      <c r="B30" s="46" t="s">
        <v>600</v>
      </c>
      <c r="C30" s="155">
        <v>0</v>
      </c>
      <c r="D30" s="155">
        <v>0</v>
      </c>
      <c r="E30" s="155">
        <v>0</v>
      </c>
      <c r="F30" s="155">
        <v>0</v>
      </c>
    </row>
    <row r="31" spans="1:6" x14ac:dyDescent="0.2">
      <c r="A31" s="46">
        <v>7610</v>
      </c>
      <c r="B31" s="46" t="s">
        <v>601</v>
      </c>
      <c r="C31" s="155">
        <v>0</v>
      </c>
      <c r="D31" s="155">
        <v>0</v>
      </c>
      <c r="E31" s="155">
        <v>0</v>
      </c>
      <c r="F31" s="155">
        <v>0</v>
      </c>
    </row>
    <row r="32" spans="1:6" x14ac:dyDescent="0.2">
      <c r="A32" s="46">
        <v>7620</v>
      </c>
      <c r="B32" s="46" t="s">
        <v>602</v>
      </c>
      <c r="C32" s="155">
        <v>0</v>
      </c>
      <c r="D32" s="155">
        <v>0</v>
      </c>
      <c r="E32" s="155">
        <v>0</v>
      </c>
      <c r="F32" s="155">
        <v>0</v>
      </c>
    </row>
    <row r="33" spans="1:6" x14ac:dyDescent="0.2">
      <c r="A33" s="46">
        <v>7630</v>
      </c>
      <c r="B33" s="46" t="s">
        <v>603</v>
      </c>
      <c r="C33" s="155">
        <v>0</v>
      </c>
      <c r="D33" s="155">
        <v>0</v>
      </c>
      <c r="E33" s="155">
        <v>0</v>
      </c>
      <c r="F33" s="155">
        <v>0</v>
      </c>
    </row>
    <row r="34" spans="1:6" x14ac:dyDescent="0.2">
      <c r="A34" s="46">
        <v>7640</v>
      </c>
      <c r="B34" s="46" t="s">
        <v>604</v>
      </c>
      <c r="C34" s="155">
        <v>0</v>
      </c>
      <c r="D34" s="155">
        <v>0</v>
      </c>
      <c r="E34" s="155">
        <v>0</v>
      </c>
      <c r="F34" s="155">
        <v>0</v>
      </c>
    </row>
    <row r="35" spans="1:6" s="57" customFormat="1" x14ac:dyDescent="0.2">
      <c r="A35" s="56">
        <v>8000</v>
      </c>
      <c r="B35" s="57" t="s">
        <v>605</v>
      </c>
      <c r="C35" s="170">
        <v>0</v>
      </c>
      <c r="D35" s="170">
        <v>7021034.4000000004</v>
      </c>
      <c r="E35" s="170">
        <v>7021034.4000000004</v>
      </c>
      <c r="F35" s="170">
        <v>0</v>
      </c>
    </row>
    <row r="36" spans="1:6" x14ac:dyDescent="0.2">
      <c r="A36" s="46">
        <v>8110</v>
      </c>
      <c r="B36" s="46" t="s">
        <v>606</v>
      </c>
      <c r="C36" s="171">
        <v>100712</v>
      </c>
      <c r="D36" s="171">
        <v>0</v>
      </c>
      <c r="E36" s="171">
        <v>0</v>
      </c>
      <c r="F36" s="171">
        <v>100712</v>
      </c>
    </row>
    <row r="37" spans="1:6" x14ac:dyDescent="0.2">
      <c r="A37" s="46">
        <v>8120</v>
      </c>
      <c r="B37" s="46" t="s">
        <v>607</v>
      </c>
      <c r="C37" s="171">
        <v>100712</v>
      </c>
      <c r="D37" s="171">
        <v>898763.86</v>
      </c>
      <c r="E37" s="171">
        <v>798051.86</v>
      </c>
      <c r="F37" s="171">
        <v>0</v>
      </c>
    </row>
    <row r="38" spans="1:6" x14ac:dyDescent="0.2">
      <c r="A38" s="46">
        <v>8130</v>
      </c>
      <c r="B38" s="46" t="s">
        <v>608</v>
      </c>
      <c r="C38" s="171">
        <v>0</v>
      </c>
      <c r="D38" s="171">
        <v>796051.86</v>
      </c>
      <c r="E38" s="171">
        <v>0</v>
      </c>
      <c r="F38" s="171">
        <v>796051.86</v>
      </c>
    </row>
    <row r="39" spans="1:6" x14ac:dyDescent="0.2">
      <c r="A39" s="46">
        <v>8140</v>
      </c>
      <c r="B39" s="46" t="s">
        <v>609</v>
      </c>
      <c r="C39" s="171">
        <v>0</v>
      </c>
      <c r="D39" s="171">
        <v>900763.86</v>
      </c>
      <c r="E39" s="171">
        <v>900763.86</v>
      </c>
      <c r="F39" s="171">
        <v>0</v>
      </c>
    </row>
    <row r="40" spans="1:6" x14ac:dyDescent="0.2">
      <c r="A40" s="46">
        <v>8150</v>
      </c>
      <c r="B40" s="46" t="s">
        <v>610</v>
      </c>
      <c r="C40" s="171">
        <v>0</v>
      </c>
      <c r="D40" s="171">
        <v>2000</v>
      </c>
      <c r="E40" s="171">
        <v>898763.86</v>
      </c>
      <c r="F40" s="171">
        <v>896763.86</v>
      </c>
    </row>
    <row r="41" spans="1:6" x14ac:dyDescent="0.2">
      <c r="A41" s="46">
        <v>8210</v>
      </c>
      <c r="B41" s="46" t="s">
        <v>611</v>
      </c>
      <c r="C41" s="171">
        <v>100712</v>
      </c>
      <c r="D41" s="171">
        <v>0</v>
      </c>
      <c r="E41" s="171">
        <v>0</v>
      </c>
      <c r="F41" s="171">
        <v>100712</v>
      </c>
    </row>
    <row r="42" spans="1:6" x14ac:dyDescent="0.2">
      <c r="A42" s="46">
        <v>8220</v>
      </c>
      <c r="B42" s="46" t="s">
        <v>612</v>
      </c>
      <c r="C42" s="171">
        <v>100712</v>
      </c>
      <c r="D42" s="171">
        <v>816225.62</v>
      </c>
      <c r="E42" s="171">
        <v>916937.62</v>
      </c>
      <c r="F42" s="171">
        <v>0</v>
      </c>
    </row>
    <row r="43" spans="1:6" x14ac:dyDescent="0.2">
      <c r="A43" s="46">
        <v>8230</v>
      </c>
      <c r="B43" s="46" t="s">
        <v>613</v>
      </c>
      <c r="C43" s="171">
        <v>0</v>
      </c>
      <c r="D43" s="171">
        <v>20173.759999999998</v>
      </c>
      <c r="E43" s="171">
        <v>816225.62</v>
      </c>
      <c r="F43" s="171">
        <v>796051.86</v>
      </c>
    </row>
    <row r="44" spans="1:6" x14ac:dyDescent="0.2">
      <c r="A44" s="46">
        <v>8240</v>
      </c>
      <c r="B44" s="46" t="s">
        <v>614</v>
      </c>
      <c r="C44" s="171">
        <v>0</v>
      </c>
      <c r="D44" s="171">
        <v>896763.86</v>
      </c>
      <c r="E44" s="171">
        <v>896763.86</v>
      </c>
      <c r="F44" s="171">
        <v>0</v>
      </c>
    </row>
    <row r="45" spans="1:6" x14ac:dyDescent="0.2">
      <c r="A45" s="46">
        <v>8250</v>
      </c>
      <c r="B45" s="46" t="s">
        <v>615</v>
      </c>
      <c r="C45" s="171">
        <v>0</v>
      </c>
      <c r="D45" s="171">
        <v>896763.86</v>
      </c>
      <c r="E45" s="171">
        <v>896763.86</v>
      </c>
      <c r="F45" s="171">
        <v>0</v>
      </c>
    </row>
    <row r="46" spans="1:6" x14ac:dyDescent="0.2">
      <c r="A46" s="46">
        <v>8260</v>
      </c>
      <c r="B46" s="46" t="s">
        <v>616</v>
      </c>
      <c r="C46" s="171">
        <v>0</v>
      </c>
      <c r="D46" s="171">
        <v>896763.86</v>
      </c>
      <c r="E46" s="171">
        <v>896763.86</v>
      </c>
      <c r="F46" s="171">
        <v>0</v>
      </c>
    </row>
    <row r="47" spans="1:6" x14ac:dyDescent="0.2">
      <c r="A47" s="46">
        <v>8270</v>
      </c>
      <c r="B47" s="46" t="s">
        <v>617</v>
      </c>
      <c r="C47" s="171">
        <v>0</v>
      </c>
      <c r="D47" s="171">
        <v>896763.86</v>
      </c>
      <c r="E47" s="171">
        <v>0</v>
      </c>
      <c r="F47" s="171">
        <v>896763.86</v>
      </c>
    </row>
    <row r="48" spans="1:6" x14ac:dyDescent="0.2">
      <c r="A48" s="119"/>
    </row>
    <row r="49" spans="1:3" x14ac:dyDescent="0.2">
      <c r="A49" s="119"/>
      <c r="B49" s="38" t="s">
        <v>63</v>
      </c>
    </row>
    <row r="51" spans="1:3" x14ac:dyDescent="0.2">
      <c r="B51" s="167" t="s">
        <v>646</v>
      </c>
      <c r="C51" s="167" t="s">
        <v>646</v>
      </c>
    </row>
    <row r="52" spans="1:3" x14ac:dyDescent="0.2">
      <c r="B52" s="167" t="s">
        <v>647</v>
      </c>
      <c r="C52" s="167" t="s">
        <v>650</v>
      </c>
    </row>
    <row r="53" spans="1:3" x14ac:dyDescent="0.2">
      <c r="B53" s="167" t="s">
        <v>648</v>
      </c>
      <c r="C53" s="144" t="s">
        <v>651</v>
      </c>
    </row>
    <row r="54" spans="1:3" x14ac:dyDescent="0.2">
      <c r="B54" s="144" t="s">
        <v>649</v>
      </c>
      <c r="C54" s="14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7" t="s">
        <v>620</v>
      </c>
      <c r="B5" s="197"/>
      <c r="C5" s="197"/>
      <c r="D5" s="197"/>
      <c r="E5" s="197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8" t="s">
        <v>623</v>
      </c>
      <c r="C10" s="198"/>
      <c r="D10" s="198"/>
      <c r="E10" s="198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8" t="s">
        <v>627</v>
      </c>
      <c r="C12" s="198"/>
      <c r="D12" s="198"/>
      <c r="E12" s="198"/>
    </row>
    <row r="13" spans="1:8" s="6" customFormat="1" ht="26.1" customHeight="1" x14ac:dyDescent="0.2">
      <c r="A13" s="108" t="s">
        <v>628</v>
      </c>
      <c r="B13" s="198" t="s">
        <v>629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E76" sqref="E76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FIDEICOMISO CIUDAD INDUSTRIAL DE LEON</v>
      </c>
      <c r="B1" s="173"/>
      <c r="C1" s="173"/>
      <c r="D1" s="173"/>
      <c r="E1" s="173"/>
      <c r="F1" s="173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3" t="s">
        <v>64</v>
      </c>
      <c r="B2" s="176"/>
      <c r="C2" s="176"/>
      <c r="D2" s="176"/>
      <c r="E2" s="176"/>
      <c r="F2" s="176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3" t="str">
        <f>'Notas a los Edos Financieros'!A3</f>
        <v>Correspondiente del 01 de Enero al 30 de Septiembre de 2023</v>
      </c>
      <c r="B3" s="176"/>
      <c r="C3" s="176"/>
      <c r="D3" s="176"/>
      <c r="E3" s="176"/>
      <c r="F3" s="176"/>
      <c r="G3" s="34" t="s">
        <v>3</v>
      </c>
      <c r="H3" s="42">
        <f>'Notas a los Edos Financieros'!D3</f>
        <v>3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267756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0</v>
      </c>
      <c r="D54" s="147">
        <f>D55+D57</f>
        <v>1</v>
      </c>
      <c r="E54" s="147">
        <f>E57</f>
        <v>0</v>
      </c>
    </row>
    <row r="55" spans="1:8" x14ac:dyDescent="0.2">
      <c r="A55" s="40">
        <v>1231</v>
      </c>
      <c r="B55" s="38" t="s">
        <v>121</v>
      </c>
      <c r="C55" s="148">
        <v>0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0</v>
      </c>
      <c r="D57" s="145">
        <v>1</v>
      </c>
      <c r="E57" s="145">
        <v>0</v>
      </c>
      <c r="F57" s="38" t="s">
        <v>659</v>
      </c>
      <c r="G57" s="149">
        <v>0.05</v>
      </c>
      <c r="H57" s="38" t="s">
        <v>660</v>
      </c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0</v>
      </c>
      <c r="D62" s="147">
        <f>SUM(D63:D70)</f>
        <v>6491.5300000000007</v>
      </c>
      <c r="E62" s="147">
        <f>SUM(E63:E70)</f>
        <v>0</v>
      </c>
    </row>
    <row r="63" spans="1:8" x14ac:dyDescent="0.2">
      <c r="A63" s="40">
        <v>1241</v>
      </c>
      <c r="B63" s="38" t="s">
        <v>129</v>
      </c>
      <c r="C63" s="145">
        <v>0</v>
      </c>
      <c r="D63" s="145">
        <f>777.9+30.97+2502.82</f>
        <v>3311.69</v>
      </c>
      <c r="E63" s="145">
        <v>0</v>
      </c>
      <c r="F63" s="38" t="s">
        <v>659</v>
      </c>
      <c r="G63" s="38" t="s">
        <v>661</v>
      </c>
      <c r="H63" s="38" t="s">
        <v>660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0</v>
      </c>
      <c r="D68" s="145">
        <v>3179.84</v>
      </c>
      <c r="E68" s="145">
        <v>0</v>
      </c>
      <c r="F68" s="38" t="s">
        <v>659</v>
      </c>
      <c r="G68" s="149">
        <v>0.1</v>
      </c>
      <c r="H68" s="38" t="s">
        <v>660</v>
      </c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0</v>
      </c>
      <c r="D74" s="147">
        <f>+D75</f>
        <v>23</v>
      </c>
      <c r="E74" s="147">
        <f>+E75</f>
        <v>0</v>
      </c>
    </row>
    <row r="75" spans="1:8" x14ac:dyDescent="0.2">
      <c r="A75" s="40">
        <v>1251</v>
      </c>
      <c r="B75" s="38" t="s">
        <v>141</v>
      </c>
      <c r="C75" s="145">
        <v>0</v>
      </c>
      <c r="D75" s="145">
        <v>23</v>
      </c>
      <c r="E75" s="145">
        <v>0</v>
      </c>
      <c r="F75" s="38" t="s">
        <v>659</v>
      </c>
      <c r="G75" s="149">
        <v>0.15</v>
      </c>
      <c r="H75" s="38" t="s">
        <v>660</v>
      </c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646</v>
      </c>
      <c r="D147" s="141" t="s">
        <v>646</v>
      </c>
    </row>
    <row r="148" spans="2:4" x14ac:dyDescent="0.2">
      <c r="B148" s="141" t="s">
        <v>647</v>
      </c>
      <c r="D148" s="141" t="s">
        <v>650</v>
      </c>
    </row>
    <row r="149" spans="2:4" x14ac:dyDescent="0.2">
      <c r="B149" s="141" t="s">
        <v>648</v>
      </c>
      <c r="D149" s="40" t="s">
        <v>651</v>
      </c>
    </row>
    <row r="150" spans="2:4" x14ac:dyDescent="0.2">
      <c r="B150" s="40" t="s">
        <v>649</v>
      </c>
      <c r="D150" s="4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24"/>
  <sheetViews>
    <sheetView topLeftCell="A199" zoomScaleNormal="100" workbookViewId="0">
      <selection activeCell="C11" sqref="C1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40.140625" style="38" customWidth="1"/>
    <col min="6" max="7" width="9.140625" style="38"/>
    <col min="8" max="8" width="21.85546875" style="38" customWidth="1"/>
    <col min="9" max="16384" width="9.140625" style="38"/>
  </cols>
  <sheetData>
    <row r="1" spans="1:5" s="43" customFormat="1" ht="18.95" customHeight="1" x14ac:dyDescent="0.35">
      <c r="A1" s="174" t="str">
        <f>ESF!A1</f>
        <v>FIDEICOMISO CIUDAD INDUSTRIAL DE LEON</v>
      </c>
      <c r="B1" s="174"/>
      <c r="C1" s="174"/>
      <c r="D1" s="34" t="s">
        <v>0</v>
      </c>
      <c r="E1" s="42">
        <f>'Notas a los Edos Financieros'!D1</f>
        <v>2023</v>
      </c>
    </row>
    <row r="2" spans="1:5" s="35" customFormat="1" ht="18.95" customHeight="1" x14ac:dyDescent="0.35">
      <c r="A2" s="174" t="s">
        <v>250</v>
      </c>
      <c r="B2" s="174"/>
      <c r="C2" s="174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4" t="str">
        <f>ESF!A3</f>
        <v>Correspondiente del 01 de Enero al 30 de Septiembre de 2023</v>
      </c>
      <c r="B3" s="174"/>
      <c r="C3" s="174"/>
      <c r="D3" s="34" t="s">
        <v>3</v>
      </c>
      <c r="E3" s="42">
        <f>'Notas a los Edos Financieros'!D3</f>
        <v>3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4">
        <f>C65</f>
        <v>721500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3">
        <f>+C67</f>
        <v>721500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ht="33.75" x14ac:dyDescent="0.2">
      <c r="A67" s="63">
        <v>4223</v>
      </c>
      <c r="B67" s="151" t="s">
        <v>308</v>
      </c>
      <c r="C67" s="150">
        <v>721500</v>
      </c>
      <c r="D67" s="65" t="s">
        <v>668</v>
      </c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3">
        <f>C75</f>
        <v>22285.17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ht="22.5" x14ac:dyDescent="0.2">
      <c r="A75" s="63">
        <v>4311</v>
      </c>
      <c r="B75" s="151" t="s">
        <v>313</v>
      </c>
      <c r="C75" s="150">
        <v>22285.17</v>
      </c>
      <c r="D75" s="151" t="s">
        <v>662</v>
      </c>
      <c r="E75" s="65" t="s">
        <v>671</v>
      </c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8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8" x14ac:dyDescent="0.2">
      <c r="A98" s="66">
        <v>5000</v>
      </c>
      <c r="B98" s="64" t="s">
        <v>44</v>
      </c>
      <c r="C98" s="163">
        <v>60039552.259999998</v>
      </c>
      <c r="D98" s="68">
        <v>1</v>
      </c>
      <c r="E98" s="64"/>
    </row>
    <row r="99" spans="1:8" x14ac:dyDescent="0.2">
      <c r="A99" s="66">
        <v>5100</v>
      </c>
      <c r="B99" s="64" t="s">
        <v>332</v>
      </c>
      <c r="C99" s="152">
        <v>896763.86</v>
      </c>
      <c r="D99" s="168">
        <v>1.49E-2</v>
      </c>
      <c r="E99" s="64"/>
      <c r="H99" s="38">
        <f>896764/60039552*100</f>
        <v>1.4936220709974652</v>
      </c>
    </row>
    <row r="100" spans="1:8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8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8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8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8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8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8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8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8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8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8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8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8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8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8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8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8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8" x14ac:dyDescent="0.2">
      <c r="A117" s="66">
        <v>5130</v>
      </c>
      <c r="B117" s="64" t="s">
        <v>350</v>
      </c>
      <c r="C117" s="152">
        <v>896763.86</v>
      </c>
      <c r="D117" s="168">
        <v>1.49E-2</v>
      </c>
      <c r="E117" s="153"/>
    </row>
    <row r="118" spans="1:8" x14ac:dyDescent="0.2">
      <c r="A118" s="66">
        <v>5131</v>
      </c>
      <c r="B118" s="64" t="s">
        <v>351</v>
      </c>
      <c r="C118" s="152">
        <v>2200.52</v>
      </c>
      <c r="D118" s="68">
        <v>2.4538455419021903E-3</v>
      </c>
      <c r="E118" s="153"/>
    </row>
    <row r="119" spans="1:8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8" x14ac:dyDescent="0.2">
      <c r="A120" s="63">
        <v>5133</v>
      </c>
      <c r="B120" s="151" t="s">
        <v>353</v>
      </c>
      <c r="C120" s="150">
        <v>7809.12</v>
      </c>
      <c r="D120" s="169">
        <v>1E-4</v>
      </c>
      <c r="E120" s="154"/>
      <c r="H120" s="38">
        <f>152687/C98*100</f>
        <v>0.25431069062406098</v>
      </c>
    </row>
    <row r="121" spans="1:8" x14ac:dyDescent="0.2">
      <c r="A121" s="66">
        <v>5134</v>
      </c>
      <c r="B121" s="64" t="s">
        <v>354</v>
      </c>
      <c r="C121" s="152">
        <v>152687.1</v>
      </c>
      <c r="D121" s="168">
        <v>2.5999999999999999E-3</v>
      </c>
      <c r="E121" s="153" t="s">
        <v>667</v>
      </c>
    </row>
    <row r="122" spans="1:8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8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  <c r="H123" s="38">
        <v>0.01</v>
      </c>
    </row>
    <row r="124" spans="1:8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  <c r="H124" s="38">
        <v>0.26</v>
      </c>
    </row>
    <row r="125" spans="1:8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  <c r="H125" s="38">
        <v>1.22</v>
      </c>
    </row>
    <row r="126" spans="1:8" x14ac:dyDescent="0.2">
      <c r="A126" s="63">
        <v>5139</v>
      </c>
      <c r="B126" s="151" t="s">
        <v>359</v>
      </c>
      <c r="C126" s="150">
        <v>734067.12</v>
      </c>
      <c r="D126" s="169">
        <v>1.2200000000000001E-2</v>
      </c>
      <c r="E126" s="154" t="s">
        <v>669</v>
      </c>
      <c r="H126" s="38">
        <f>SUM(H123:H125)</f>
        <v>1.49</v>
      </c>
    </row>
    <row r="127" spans="1:8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8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8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8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8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8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8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8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8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8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8" x14ac:dyDescent="0.2">
      <c r="A185" s="66">
        <v>5500</v>
      </c>
      <c r="B185" s="64" t="s">
        <v>412</v>
      </c>
      <c r="C185" s="152">
        <v>59142788.399999999</v>
      </c>
      <c r="D185" s="168">
        <v>0.98509999999999998</v>
      </c>
      <c r="E185" s="64"/>
    </row>
    <row r="186" spans="1:8" x14ac:dyDescent="0.2">
      <c r="A186" s="66">
        <v>5510</v>
      </c>
      <c r="B186" s="64" t="s">
        <v>413</v>
      </c>
      <c r="C186" s="152">
        <v>59142788.399999999</v>
      </c>
      <c r="D186" s="168">
        <v>0.98509999999999998</v>
      </c>
      <c r="E186" s="64"/>
      <c r="H186" s="38">
        <f>59136273/C98*100</f>
        <v>98.49552632223444</v>
      </c>
    </row>
    <row r="187" spans="1:8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8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  <c r="H188" s="38">
        <v>98.51</v>
      </c>
    </row>
    <row r="189" spans="1:8" x14ac:dyDescent="0.2">
      <c r="A189" s="66">
        <v>5513</v>
      </c>
      <c r="B189" s="64" t="s">
        <v>416</v>
      </c>
      <c r="C189" s="152">
        <v>1</v>
      </c>
      <c r="D189" s="68">
        <v>1.1151207632296869E-6</v>
      </c>
      <c r="E189" s="64"/>
      <c r="H189" s="38">
        <v>1.49</v>
      </c>
    </row>
    <row r="190" spans="1:8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  <c r="H190" s="38">
        <f>SUM(H188:H189)</f>
        <v>100</v>
      </c>
    </row>
    <row r="191" spans="1:8" x14ac:dyDescent="0.2">
      <c r="A191" s="66">
        <v>5515</v>
      </c>
      <c r="B191" s="64" t="s">
        <v>418</v>
      </c>
      <c r="C191" s="152">
        <v>6491.53</v>
      </c>
      <c r="D191" s="68">
        <v>0</v>
      </c>
      <c r="E191" s="64"/>
    </row>
    <row r="192" spans="1:8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23</v>
      </c>
      <c r="D193" s="68">
        <v>2.5647777554282798E-5</v>
      </c>
      <c r="E193" s="64"/>
    </row>
    <row r="194" spans="1:5" ht="24" customHeight="1" x14ac:dyDescent="0.2">
      <c r="A194" s="63">
        <v>5518</v>
      </c>
      <c r="B194" s="151" t="s">
        <v>421</v>
      </c>
      <c r="C194" s="150">
        <v>59136272.869999997</v>
      </c>
      <c r="D194" s="169">
        <v>0.98509999999999998</v>
      </c>
      <c r="E194" s="65" t="s">
        <v>672</v>
      </c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646</v>
      </c>
      <c r="C221" s="178" t="s">
        <v>646</v>
      </c>
      <c r="D221" s="178"/>
    </row>
    <row r="222" spans="1:5" x14ac:dyDescent="0.2">
      <c r="B222" s="141" t="s">
        <v>647</v>
      </c>
      <c r="C222" s="178" t="s">
        <v>653</v>
      </c>
      <c r="D222" s="178"/>
    </row>
    <row r="223" spans="1:5" x14ac:dyDescent="0.2">
      <c r="B223" s="141" t="s">
        <v>648</v>
      </c>
      <c r="C223" s="177" t="s">
        <v>651</v>
      </c>
      <c r="D223" s="177"/>
    </row>
    <row r="224" spans="1:5" x14ac:dyDescent="0.2">
      <c r="B224" s="40" t="s">
        <v>649</v>
      </c>
      <c r="C224" s="177" t="s">
        <v>652</v>
      </c>
      <c r="D224" s="177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ht="18.95" customHeight="1" x14ac:dyDescent="0.2">
      <c r="A2" s="179" t="s">
        <v>448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9" t="str">
        <f>ESF!A3</f>
        <v>Correspondiente del 01 de Enero al 30 de Septiembre de 2023</v>
      </c>
      <c r="B3" s="179"/>
      <c r="C3" s="179"/>
      <c r="D3" s="44" t="s">
        <v>3</v>
      </c>
      <c r="E3" s="45">
        <f>'Notas a los Edos Financieros'!D3</f>
        <v>3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5">
        <v>-81242137.959999993</v>
      </c>
      <c r="D8" s="46" t="s">
        <v>302</v>
      </c>
      <c r="E8" s="46" t="s">
        <v>663</v>
      </c>
    </row>
    <row r="9" spans="1:5" x14ac:dyDescent="0.2">
      <c r="A9" s="50">
        <v>3120</v>
      </c>
      <c r="B9" s="46" t="s">
        <v>450</v>
      </c>
      <c r="C9" s="155">
        <v>7223179</v>
      </c>
      <c r="D9" s="46" t="s">
        <v>664</v>
      </c>
      <c r="E9" s="46" t="s">
        <v>663</v>
      </c>
    </row>
    <row r="10" spans="1:5" x14ac:dyDescent="0.2">
      <c r="A10" s="50">
        <v>3130</v>
      </c>
      <c r="B10" s="46" t="s">
        <v>451</v>
      </c>
      <c r="C10" s="155">
        <v>185247249</v>
      </c>
      <c r="D10" s="46" t="s">
        <v>665</v>
      </c>
      <c r="E10" s="46" t="s">
        <v>663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5">
        <v>-59295767.090000004</v>
      </c>
      <c r="D14" s="46" t="s">
        <v>666</v>
      </c>
    </row>
    <row r="15" spans="1:5" x14ac:dyDescent="0.2">
      <c r="A15" s="50">
        <v>3220</v>
      </c>
      <c r="B15" s="46" t="s">
        <v>455</v>
      </c>
      <c r="C15" s="155">
        <v>-51932523</v>
      </c>
      <c r="D15" s="46" t="s">
        <v>666</v>
      </c>
    </row>
    <row r="16" spans="1:5" x14ac:dyDescent="0.2">
      <c r="A16" s="50">
        <v>3230</v>
      </c>
      <c r="B16" s="46" t="s">
        <v>456</v>
      </c>
      <c r="C16" s="155">
        <v>0</v>
      </c>
    </row>
    <row r="17" spans="1:3" x14ac:dyDescent="0.2">
      <c r="A17" s="50">
        <v>3231</v>
      </c>
      <c r="B17" s="46" t="s">
        <v>457</v>
      </c>
      <c r="C17" s="155">
        <v>0</v>
      </c>
    </row>
    <row r="18" spans="1:3" x14ac:dyDescent="0.2">
      <c r="A18" s="50">
        <v>3232</v>
      </c>
      <c r="B18" s="46" t="s">
        <v>458</v>
      </c>
      <c r="C18" s="155">
        <v>0</v>
      </c>
    </row>
    <row r="19" spans="1:3" x14ac:dyDescent="0.2">
      <c r="A19" s="50">
        <v>3233</v>
      </c>
      <c r="B19" s="46" t="s">
        <v>459</v>
      </c>
      <c r="C19" s="155">
        <v>0</v>
      </c>
    </row>
    <row r="20" spans="1:3" x14ac:dyDescent="0.2">
      <c r="A20" s="50">
        <v>3239</v>
      </c>
      <c r="B20" s="46" t="s">
        <v>460</v>
      </c>
      <c r="C20" s="155">
        <v>0</v>
      </c>
    </row>
    <row r="21" spans="1:3" ht="9.9499999999999993" x14ac:dyDescent="0.2">
      <c r="A21" s="50">
        <v>3240</v>
      </c>
      <c r="B21" s="46" t="s">
        <v>461</v>
      </c>
      <c r="C21" s="155">
        <v>0</v>
      </c>
    </row>
    <row r="22" spans="1:3" ht="9.9499999999999993" x14ac:dyDescent="0.2">
      <c r="A22" s="50">
        <v>3241</v>
      </c>
      <c r="B22" s="46" t="s">
        <v>462</v>
      </c>
      <c r="C22" s="155">
        <v>0</v>
      </c>
    </row>
    <row r="23" spans="1:3" ht="9.9499999999999993" x14ac:dyDescent="0.2">
      <c r="A23" s="50">
        <v>3242</v>
      </c>
      <c r="B23" s="46" t="s">
        <v>463</v>
      </c>
      <c r="C23" s="155">
        <v>0</v>
      </c>
    </row>
    <row r="24" spans="1:3" ht="9.9499999999999993" x14ac:dyDescent="0.2">
      <c r="A24" s="50">
        <v>3243</v>
      </c>
      <c r="B24" s="46" t="s">
        <v>464</v>
      </c>
      <c r="C24" s="155">
        <v>0</v>
      </c>
    </row>
    <row r="25" spans="1:3" x14ac:dyDescent="0.2">
      <c r="A25" s="50">
        <v>3250</v>
      </c>
      <c r="B25" s="46" t="s">
        <v>465</v>
      </c>
      <c r="C25" s="155">
        <v>0</v>
      </c>
    </row>
    <row r="26" spans="1:3" x14ac:dyDescent="0.2">
      <c r="A26" s="50">
        <v>3251</v>
      </c>
      <c r="B26" s="46" t="s">
        <v>466</v>
      </c>
      <c r="C26" s="155">
        <v>0</v>
      </c>
    </row>
    <row r="27" spans="1:3" x14ac:dyDescent="0.2">
      <c r="A27" s="50">
        <v>3252</v>
      </c>
      <c r="B27" s="46" t="s">
        <v>467</v>
      </c>
      <c r="C27" s="155">
        <v>0</v>
      </c>
    </row>
    <row r="28" spans="1:3" x14ac:dyDescent="0.2">
      <c r="C28" s="155"/>
    </row>
    <row r="29" spans="1:3" x14ac:dyDescent="0.2">
      <c r="B29" s="38" t="s">
        <v>63</v>
      </c>
    </row>
    <row r="32" spans="1:3" x14ac:dyDescent="0.2">
      <c r="B32" s="143" t="s">
        <v>646</v>
      </c>
      <c r="C32" s="143" t="s">
        <v>646</v>
      </c>
    </row>
    <row r="33" spans="2:3" x14ac:dyDescent="0.2">
      <c r="B33" s="141" t="s">
        <v>647</v>
      </c>
      <c r="C33" s="141" t="s">
        <v>650</v>
      </c>
    </row>
    <row r="34" spans="2:3" x14ac:dyDescent="0.2">
      <c r="B34" s="141" t="s">
        <v>648</v>
      </c>
      <c r="C34" s="50" t="s">
        <v>651</v>
      </c>
    </row>
    <row r="35" spans="2:3" x14ac:dyDescent="0.2">
      <c r="B35" s="50" t="s">
        <v>649</v>
      </c>
      <c r="C35" s="5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topLeftCell="A123" workbookViewId="0">
      <selection activeCell="C11" sqref="C11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35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s="51" customFormat="1" ht="18.95" customHeight="1" x14ac:dyDescent="0.35">
      <c r="A2" s="179" t="s">
        <v>471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9" t="str">
        <f>ESF!A3</f>
        <v>Correspondiente del 01 de Enero al 30 de Septiembre de 2023</v>
      </c>
      <c r="B3" s="179"/>
      <c r="C3" s="179"/>
      <c r="D3" s="44" t="s">
        <v>3</v>
      </c>
      <c r="E3" s="45">
        <f>'Notas a los Edos Financieros'!D3</f>
        <v>3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5">
        <v>0</v>
      </c>
      <c r="D8" s="155">
        <v>30.4</v>
      </c>
    </row>
    <row r="9" spans="1:5" x14ac:dyDescent="0.2">
      <c r="A9" s="50">
        <v>1112</v>
      </c>
      <c r="B9" s="46" t="s">
        <v>475</v>
      </c>
      <c r="C9" s="155">
        <v>0</v>
      </c>
      <c r="D9" s="155">
        <v>0</v>
      </c>
    </row>
    <row r="10" spans="1:5" x14ac:dyDescent="0.2">
      <c r="A10" s="50">
        <v>1113</v>
      </c>
      <c r="B10" s="46" t="s">
        <v>476</v>
      </c>
      <c r="C10" s="155">
        <v>0</v>
      </c>
      <c r="D10" s="155">
        <v>257874.09</v>
      </c>
    </row>
    <row r="11" spans="1:5" x14ac:dyDescent="0.2">
      <c r="A11" s="50">
        <v>1114</v>
      </c>
      <c r="B11" s="46" t="s">
        <v>71</v>
      </c>
      <c r="C11" s="155">
        <v>0</v>
      </c>
      <c r="D11" s="155">
        <v>0</v>
      </c>
    </row>
    <row r="12" spans="1:5" x14ac:dyDescent="0.2">
      <c r="A12" s="50">
        <v>1115</v>
      </c>
      <c r="B12" s="46" t="s">
        <v>72</v>
      </c>
      <c r="C12" s="155">
        <v>0</v>
      </c>
      <c r="D12" s="155">
        <v>0</v>
      </c>
    </row>
    <row r="13" spans="1:5" x14ac:dyDescent="0.2">
      <c r="A13" s="50">
        <v>1116</v>
      </c>
      <c r="B13" s="46" t="s">
        <v>477</v>
      </c>
      <c r="C13" s="155">
        <v>0</v>
      </c>
      <c r="D13" s="155">
        <v>0</v>
      </c>
    </row>
    <row r="14" spans="1:5" x14ac:dyDescent="0.2">
      <c r="A14" s="50">
        <v>1119</v>
      </c>
      <c r="B14" s="46" t="s">
        <v>478</v>
      </c>
      <c r="C14" s="155">
        <v>0</v>
      </c>
      <c r="D14" s="155">
        <v>0</v>
      </c>
    </row>
    <row r="15" spans="1:5" x14ac:dyDescent="0.2">
      <c r="A15" s="56">
        <v>1110</v>
      </c>
      <c r="B15" s="121" t="s">
        <v>479</v>
      </c>
      <c r="C15" s="156">
        <f>C10</f>
        <v>0</v>
      </c>
      <c r="D15" s="156">
        <f>D8+D10</f>
        <v>257904.49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6">
        <v>0</v>
      </c>
      <c r="D20" s="156">
        <v>0</v>
      </c>
    </row>
    <row r="21" spans="1:4" ht="9.9499999999999993" x14ac:dyDescent="0.2">
      <c r="A21" s="50">
        <v>1231</v>
      </c>
      <c r="B21" s="46" t="s">
        <v>121</v>
      </c>
      <c r="C21" s="155">
        <v>0</v>
      </c>
      <c r="D21" s="155">
        <v>0</v>
      </c>
    </row>
    <row r="22" spans="1:4" ht="9.9499999999999993" x14ac:dyDescent="0.2">
      <c r="A22" s="50">
        <v>1232</v>
      </c>
      <c r="B22" s="46" t="s">
        <v>122</v>
      </c>
      <c r="C22" s="155">
        <v>0</v>
      </c>
      <c r="D22" s="155">
        <v>0</v>
      </c>
    </row>
    <row r="23" spans="1:4" ht="9.9499999999999993" x14ac:dyDescent="0.2">
      <c r="A23" s="50">
        <v>1233</v>
      </c>
      <c r="B23" s="46" t="s">
        <v>123</v>
      </c>
      <c r="C23" s="155">
        <v>0</v>
      </c>
      <c r="D23" s="155">
        <v>0</v>
      </c>
    </row>
    <row r="24" spans="1:4" ht="9.9499999999999993" x14ac:dyDescent="0.2">
      <c r="A24" s="50">
        <v>1234</v>
      </c>
      <c r="B24" s="46" t="s">
        <v>124</v>
      </c>
      <c r="C24" s="155">
        <v>0</v>
      </c>
      <c r="D24" s="155">
        <v>0</v>
      </c>
    </row>
    <row r="25" spans="1:4" x14ac:dyDescent="0.2">
      <c r="A25" s="50">
        <v>1235</v>
      </c>
      <c r="B25" s="46" t="s">
        <v>125</v>
      </c>
      <c r="C25" s="155">
        <v>0</v>
      </c>
      <c r="D25" s="155">
        <v>0</v>
      </c>
    </row>
    <row r="26" spans="1:4" ht="9.9499999999999993" x14ac:dyDescent="0.2">
      <c r="A26" s="50">
        <v>1236</v>
      </c>
      <c r="B26" s="46" t="s">
        <v>126</v>
      </c>
      <c r="C26" s="155">
        <v>0</v>
      </c>
      <c r="D26" s="155">
        <v>0</v>
      </c>
    </row>
    <row r="27" spans="1:4" ht="9.9499999999999993" x14ac:dyDescent="0.2">
      <c r="A27" s="50">
        <v>1239</v>
      </c>
      <c r="B27" s="46" t="s">
        <v>127</v>
      </c>
      <c r="C27" s="155">
        <v>0</v>
      </c>
      <c r="D27" s="155">
        <v>0</v>
      </c>
    </row>
    <row r="28" spans="1:4" ht="10.5" x14ac:dyDescent="0.25">
      <c r="A28" s="56">
        <v>1240</v>
      </c>
      <c r="B28" s="57" t="s">
        <v>128</v>
      </c>
      <c r="C28" s="156">
        <v>0</v>
      </c>
      <c r="D28" s="156">
        <v>0</v>
      </c>
    </row>
    <row r="29" spans="1:4" x14ac:dyDescent="0.2">
      <c r="A29" s="50">
        <v>1241</v>
      </c>
      <c r="B29" s="46" t="s">
        <v>129</v>
      </c>
      <c r="C29" s="155">
        <v>0</v>
      </c>
      <c r="D29" s="155">
        <v>0</v>
      </c>
    </row>
    <row r="30" spans="1:4" ht="9.9499999999999993" x14ac:dyDescent="0.2">
      <c r="A30" s="50">
        <v>1242</v>
      </c>
      <c r="B30" s="46" t="s">
        <v>130</v>
      </c>
      <c r="C30" s="155">
        <v>0</v>
      </c>
      <c r="D30" s="155">
        <v>0</v>
      </c>
    </row>
    <row r="31" spans="1:4" x14ac:dyDescent="0.2">
      <c r="A31" s="50">
        <v>1243</v>
      </c>
      <c r="B31" s="46" t="s">
        <v>131</v>
      </c>
      <c r="C31" s="155">
        <v>0</v>
      </c>
      <c r="D31" s="155">
        <v>0</v>
      </c>
    </row>
    <row r="32" spans="1:4" x14ac:dyDescent="0.2">
      <c r="A32" s="50">
        <v>1244</v>
      </c>
      <c r="B32" s="46" t="s">
        <v>132</v>
      </c>
      <c r="C32" s="155">
        <v>0</v>
      </c>
      <c r="D32" s="155">
        <v>0</v>
      </c>
    </row>
    <row r="33" spans="1:6" x14ac:dyDescent="0.2">
      <c r="A33" s="50">
        <v>1245</v>
      </c>
      <c r="B33" s="46" t="s">
        <v>133</v>
      </c>
      <c r="C33" s="155">
        <v>0</v>
      </c>
      <c r="D33" s="155">
        <v>0</v>
      </c>
    </row>
    <row r="34" spans="1:6" x14ac:dyDescent="0.2">
      <c r="A34" s="50">
        <v>1246</v>
      </c>
      <c r="B34" s="46" t="s">
        <v>134</v>
      </c>
      <c r="C34" s="155">
        <v>0</v>
      </c>
      <c r="D34" s="155">
        <v>0</v>
      </c>
    </row>
    <row r="35" spans="1:6" x14ac:dyDescent="0.2">
      <c r="A35" s="50">
        <v>1247</v>
      </c>
      <c r="B35" s="46" t="s">
        <v>135</v>
      </c>
      <c r="C35" s="155">
        <v>0</v>
      </c>
      <c r="D35" s="155">
        <v>0</v>
      </c>
    </row>
    <row r="36" spans="1:6" x14ac:dyDescent="0.2">
      <c r="A36" s="50">
        <v>1248</v>
      </c>
      <c r="B36" s="46" t="s">
        <v>136</v>
      </c>
      <c r="C36" s="155">
        <v>0</v>
      </c>
      <c r="D36" s="155">
        <v>0</v>
      </c>
    </row>
    <row r="37" spans="1:6" x14ac:dyDescent="0.2">
      <c r="A37" s="56">
        <v>1250</v>
      </c>
      <c r="B37" s="57" t="s">
        <v>140</v>
      </c>
      <c r="C37" s="156">
        <v>0</v>
      </c>
      <c r="D37" s="156">
        <v>0</v>
      </c>
    </row>
    <row r="38" spans="1:6" x14ac:dyDescent="0.2">
      <c r="A38" s="50">
        <v>1251</v>
      </c>
      <c r="B38" s="46" t="s">
        <v>141</v>
      </c>
      <c r="C38" s="155">
        <v>0</v>
      </c>
      <c r="D38" s="155">
        <v>0</v>
      </c>
    </row>
    <row r="39" spans="1:6" x14ac:dyDescent="0.2">
      <c r="A39" s="50">
        <v>1252</v>
      </c>
      <c r="B39" s="46" t="s">
        <v>142</v>
      </c>
      <c r="C39" s="155">
        <v>0</v>
      </c>
      <c r="D39" s="155">
        <v>0</v>
      </c>
    </row>
    <row r="40" spans="1:6" x14ac:dyDescent="0.2">
      <c r="A40" s="50">
        <v>1253</v>
      </c>
      <c r="B40" s="46" t="s">
        <v>143</v>
      </c>
      <c r="C40" s="155">
        <v>0</v>
      </c>
      <c r="D40" s="155">
        <v>0</v>
      </c>
    </row>
    <row r="41" spans="1:6" x14ac:dyDescent="0.2">
      <c r="A41" s="50">
        <v>1254</v>
      </c>
      <c r="B41" s="46" t="s">
        <v>144</v>
      </c>
      <c r="C41" s="155">
        <v>0</v>
      </c>
      <c r="D41" s="155">
        <v>0</v>
      </c>
    </row>
    <row r="42" spans="1:6" x14ac:dyDescent="0.2">
      <c r="A42" s="50">
        <v>1259</v>
      </c>
      <c r="B42" s="46" t="s">
        <v>145</v>
      </c>
      <c r="C42" s="155">
        <v>0</v>
      </c>
      <c r="D42" s="155">
        <v>0</v>
      </c>
    </row>
    <row r="43" spans="1:6" x14ac:dyDescent="0.2">
      <c r="A43" s="50"/>
      <c r="B43" s="121" t="s">
        <v>483</v>
      </c>
      <c r="C43" s="156">
        <f>C20+C28+C37</f>
        <v>0</v>
      </c>
      <c r="D43" s="156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15" customHeight="1" x14ac:dyDescent="0.25">
      <c r="A47" s="56">
        <v>3210</v>
      </c>
      <c r="B47" s="57" t="s">
        <v>485</v>
      </c>
      <c r="C47" s="156">
        <v>-59295767.090000004</v>
      </c>
      <c r="D47" s="156">
        <v>-2947252</v>
      </c>
      <c r="E47" s="128"/>
      <c r="F47"/>
    </row>
    <row r="48" spans="1:6" ht="12.75" customHeight="1" x14ac:dyDescent="0.25">
      <c r="A48" s="50"/>
      <c r="B48" s="121" t="s">
        <v>486</v>
      </c>
      <c r="C48" s="156">
        <f>C61</f>
        <v>6514.53</v>
      </c>
      <c r="D48" s="156">
        <v>14982.43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6">
        <v>0</v>
      </c>
      <c r="D49" s="156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5">
        <v>0</v>
      </c>
      <c r="D50" s="155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5">
        <v>0</v>
      </c>
      <c r="D51" s="155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5">
        <v>0</v>
      </c>
      <c r="D52" s="155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5">
        <v>0</v>
      </c>
      <c r="D53" s="155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5">
        <v>0</v>
      </c>
      <c r="D54" s="155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5">
        <v>0</v>
      </c>
      <c r="D55" s="155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5">
        <v>0</v>
      </c>
      <c r="D56" s="155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5">
        <v>0</v>
      </c>
      <c r="D57" s="155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5">
        <v>0</v>
      </c>
      <c r="D58" s="155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5">
        <v>0</v>
      </c>
      <c r="D59" s="155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5">
        <v>0</v>
      </c>
      <c r="D60" s="155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6">
        <f>C67+C69</f>
        <v>6514.53</v>
      </c>
      <c r="D61" s="156">
        <f>D67+D69</f>
        <v>14982.43</v>
      </c>
      <c r="F61"/>
    </row>
    <row r="62" spans="1:6" ht="9.9499999999999993" customHeight="1" x14ac:dyDescent="0.25">
      <c r="A62" s="56">
        <v>5510</v>
      </c>
      <c r="B62" s="57" t="s">
        <v>413</v>
      </c>
      <c r="C62" s="156">
        <v>0</v>
      </c>
      <c r="D62" s="156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5">
        <v>0</v>
      </c>
      <c r="D63" s="155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5">
        <v>0</v>
      </c>
      <c r="D64" s="155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5">
        <v>0</v>
      </c>
      <c r="D65" s="155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5">
        <v>0</v>
      </c>
      <c r="D66" s="155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5">
        <v>6491.53</v>
      </c>
      <c r="D67" s="155">
        <v>9858.66</v>
      </c>
      <c r="F67"/>
    </row>
    <row r="68" spans="1:6" ht="9.9499999999999993" customHeight="1" x14ac:dyDescent="0.25">
      <c r="A68" s="50">
        <v>5516</v>
      </c>
      <c r="B68" s="46" t="s">
        <v>419</v>
      </c>
      <c r="C68" s="155">
        <v>0</v>
      </c>
      <c r="D68" s="155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5">
        <v>23</v>
      </c>
      <c r="D69" s="155">
        <v>5123.7700000000004</v>
      </c>
      <c r="F69"/>
    </row>
    <row r="70" spans="1:6" ht="12" customHeight="1" x14ac:dyDescent="0.25">
      <c r="A70" s="50">
        <v>5518</v>
      </c>
      <c r="B70" s="46" t="s">
        <v>421</v>
      </c>
      <c r="C70" s="155">
        <v>59136272.869999997</v>
      </c>
      <c r="D70" s="155">
        <v>0</v>
      </c>
      <c r="F70"/>
    </row>
    <row r="71" spans="1:6" ht="12" customHeight="1" x14ac:dyDescent="0.25">
      <c r="A71" s="56">
        <v>5520</v>
      </c>
      <c r="B71" s="57" t="s">
        <v>422</v>
      </c>
      <c r="C71" s="156">
        <v>0</v>
      </c>
      <c r="D71" s="156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5">
        <v>0</v>
      </c>
      <c r="D72" s="155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5">
        <v>0</v>
      </c>
      <c r="D73" s="155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6">
        <v>0</v>
      </c>
      <c r="D74" s="156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5">
        <v>0</v>
      </c>
      <c r="D75" s="155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5">
        <v>0</v>
      </c>
      <c r="D76" s="155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5">
        <v>0</v>
      </c>
      <c r="D77" s="155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5">
        <v>0</v>
      </c>
      <c r="D78" s="155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5">
        <v>0</v>
      </c>
      <c r="D79" s="155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5">
        <v>0</v>
      </c>
      <c r="D80" s="155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5">
        <v>0</v>
      </c>
      <c r="D81" s="155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5">
        <v>0</v>
      </c>
      <c r="D82" s="155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5">
        <v>0</v>
      </c>
      <c r="D83" s="155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5">
        <v>0</v>
      </c>
      <c r="D84" s="155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5">
        <v>0</v>
      </c>
      <c r="D85" s="155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5">
        <v>0</v>
      </c>
      <c r="D86" s="155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5">
        <v>0</v>
      </c>
      <c r="D87" s="155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5">
        <v>0</v>
      </c>
      <c r="D88" s="155">
        <v>0</v>
      </c>
      <c r="F88"/>
    </row>
    <row r="89" spans="1:6" ht="13.5" customHeight="1" x14ac:dyDescent="0.25">
      <c r="A89" s="56">
        <v>5600</v>
      </c>
      <c r="B89" s="57" t="s">
        <v>440</v>
      </c>
      <c r="C89" s="156">
        <v>0</v>
      </c>
      <c r="D89" s="156">
        <v>0</v>
      </c>
      <c r="F89"/>
    </row>
    <row r="90" spans="1:6" ht="10.5" customHeight="1" x14ac:dyDescent="0.25">
      <c r="A90" s="56">
        <v>5610</v>
      </c>
      <c r="B90" s="57" t="s">
        <v>441</v>
      </c>
      <c r="C90" s="155">
        <v>0</v>
      </c>
      <c r="D90" s="155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5">
        <v>0</v>
      </c>
      <c r="D91" s="155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6">
        <v>0</v>
      </c>
      <c r="D92" s="156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5">
        <v>0</v>
      </c>
      <c r="D93" s="155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5">
        <v>0</v>
      </c>
      <c r="D94" s="155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5">
        <v>0</v>
      </c>
      <c r="D95" s="155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5">
        <v>0</v>
      </c>
      <c r="D96" s="155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5">
        <v>0</v>
      </c>
      <c r="D97" s="155">
        <v>0</v>
      </c>
      <c r="F97"/>
    </row>
    <row r="98" spans="1:6" ht="9.9499999999999993" customHeight="1" x14ac:dyDescent="0.25">
      <c r="A98" s="50"/>
      <c r="B98" s="121" t="s">
        <v>499</v>
      </c>
      <c r="C98" s="156">
        <v>0</v>
      </c>
      <c r="D98" s="156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6">
        <v>0</v>
      </c>
      <c r="D99" s="156">
        <v>0</v>
      </c>
    </row>
    <row r="100" spans="1:6" ht="9.9499999999999993" customHeight="1" x14ac:dyDescent="0.2">
      <c r="A100" s="56">
        <v>4310</v>
      </c>
      <c r="B100" s="130" t="s">
        <v>312</v>
      </c>
      <c r="C100" s="155">
        <v>0</v>
      </c>
      <c r="D100" s="155">
        <v>0</v>
      </c>
    </row>
    <row r="101" spans="1:6" ht="9.9499999999999993" customHeight="1" x14ac:dyDescent="0.2">
      <c r="A101" s="50">
        <v>4311</v>
      </c>
      <c r="B101" s="131" t="s">
        <v>313</v>
      </c>
      <c r="C101" s="155">
        <v>0</v>
      </c>
      <c r="D101" s="155">
        <v>0</v>
      </c>
    </row>
    <row r="102" spans="1:6" ht="9.9499999999999993" customHeight="1" x14ac:dyDescent="0.2">
      <c r="A102" s="50">
        <v>4319</v>
      </c>
      <c r="B102" s="131" t="s">
        <v>314</v>
      </c>
      <c r="C102" s="155">
        <v>0</v>
      </c>
      <c r="D102" s="155">
        <v>0</v>
      </c>
    </row>
    <row r="103" spans="1:6" ht="9.9499999999999993" customHeight="1" x14ac:dyDescent="0.2">
      <c r="A103" s="56">
        <v>4320</v>
      </c>
      <c r="B103" s="130" t="s">
        <v>315</v>
      </c>
      <c r="C103" s="155">
        <v>0</v>
      </c>
      <c r="D103" s="155">
        <v>0</v>
      </c>
    </row>
    <row r="104" spans="1:6" ht="9.9499999999999993" customHeight="1" x14ac:dyDescent="0.2">
      <c r="A104" s="50">
        <v>4321</v>
      </c>
      <c r="B104" s="131" t="s">
        <v>316</v>
      </c>
      <c r="C104" s="155">
        <v>0</v>
      </c>
      <c r="D104" s="155">
        <v>0</v>
      </c>
    </row>
    <row r="105" spans="1:6" ht="9.9499999999999993" customHeight="1" x14ac:dyDescent="0.2">
      <c r="A105" s="50">
        <v>4322</v>
      </c>
      <c r="B105" s="131" t="s">
        <v>317</v>
      </c>
      <c r="C105" s="155">
        <v>0</v>
      </c>
      <c r="D105" s="155">
        <v>0</v>
      </c>
    </row>
    <row r="106" spans="1:6" ht="9.9499999999999993" customHeight="1" x14ac:dyDescent="0.2">
      <c r="A106" s="50">
        <v>4323</v>
      </c>
      <c r="B106" s="131" t="s">
        <v>318</v>
      </c>
      <c r="C106" s="155">
        <v>0</v>
      </c>
      <c r="D106" s="155">
        <v>0</v>
      </c>
    </row>
    <row r="107" spans="1:6" ht="9.9499999999999993" customHeight="1" x14ac:dyDescent="0.2">
      <c r="A107" s="50">
        <v>4324</v>
      </c>
      <c r="B107" s="131" t="s">
        <v>319</v>
      </c>
      <c r="C107" s="155">
        <v>0</v>
      </c>
      <c r="D107" s="155">
        <v>0</v>
      </c>
    </row>
    <row r="108" spans="1:6" ht="9.9499999999999993" customHeight="1" x14ac:dyDescent="0.2">
      <c r="A108" s="50">
        <v>4325</v>
      </c>
      <c r="B108" s="131" t="s">
        <v>320</v>
      </c>
      <c r="C108" s="155">
        <v>0</v>
      </c>
      <c r="D108" s="155">
        <v>0</v>
      </c>
    </row>
    <row r="109" spans="1:6" ht="9.9499999999999993" customHeight="1" x14ac:dyDescent="0.2">
      <c r="A109" s="56">
        <v>4330</v>
      </c>
      <c r="B109" s="130" t="s">
        <v>321</v>
      </c>
      <c r="C109" s="156">
        <f>C43+C44-C98</f>
        <v>0</v>
      </c>
      <c r="D109" s="156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5">
        <v>0</v>
      </c>
      <c r="D110" s="155">
        <v>0</v>
      </c>
    </row>
    <row r="111" spans="1:6" ht="9.9499999999999993" customHeight="1" x14ac:dyDescent="0.2">
      <c r="A111" s="56">
        <v>4340</v>
      </c>
      <c r="B111" s="130" t="s">
        <v>322</v>
      </c>
      <c r="C111" s="156">
        <v>0</v>
      </c>
      <c r="D111" s="156">
        <v>0</v>
      </c>
    </row>
    <row r="112" spans="1:6" ht="9.9499999999999993" customHeight="1" x14ac:dyDescent="0.2">
      <c r="A112" s="50">
        <v>4341</v>
      </c>
      <c r="B112" s="131" t="s">
        <v>322</v>
      </c>
      <c r="C112" s="155">
        <v>0</v>
      </c>
      <c r="D112" s="155">
        <v>0</v>
      </c>
    </row>
    <row r="113" spans="1:6" ht="9.9499999999999993" customHeight="1" x14ac:dyDescent="0.2">
      <c r="A113" s="56">
        <v>4390</v>
      </c>
      <c r="B113" s="130" t="s">
        <v>323</v>
      </c>
      <c r="C113" s="156">
        <v>0</v>
      </c>
      <c r="D113" s="156">
        <v>0</v>
      </c>
    </row>
    <row r="114" spans="1:6" ht="9.9499999999999993" customHeight="1" x14ac:dyDescent="0.2">
      <c r="A114" s="50">
        <v>4392</v>
      </c>
      <c r="B114" s="131" t="s">
        <v>324</v>
      </c>
      <c r="C114" s="155">
        <v>0</v>
      </c>
      <c r="D114" s="155">
        <v>0</v>
      </c>
    </row>
    <row r="115" spans="1:6" ht="9.9499999999999993" customHeight="1" x14ac:dyDescent="0.2">
      <c r="A115" s="50">
        <v>4393</v>
      </c>
      <c r="B115" s="131" t="s">
        <v>325</v>
      </c>
      <c r="C115" s="155">
        <v>0</v>
      </c>
      <c r="D115" s="155">
        <v>0</v>
      </c>
    </row>
    <row r="116" spans="1:6" ht="9.9499999999999993" customHeight="1" x14ac:dyDescent="0.2">
      <c r="A116" s="50">
        <v>4394</v>
      </c>
      <c r="B116" s="131" t="s">
        <v>326</v>
      </c>
      <c r="C116" s="155">
        <v>0</v>
      </c>
      <c r="D116" s="155">
        <v>0</v>
      </c>
    </row>
    <row r="117" spans="1:6" ht="9.9499999999999993" customHeight="1" x14ac:dyDescent="0.2">
      <c r="A117" s="50">
        <v>4395</v>
      </c>
      <c r="B117" s="131" t="s">
        <v>327</v>
      </c>
      <c r="C117" s="155">
        <v>0</v>
      </c>
      <c r="D117" s="155">
        <v>0</v>
      </c>
    </row>
    <row r="118" spans="1:6" ht="9.9499999999999993" customHeight="1" x14ac:dyDescent="0.2">
      <c r="A118" s="50">
        <v>4396</v>
      </c>
      <c r="B118" s="131" t="s">
        <v>328</v>
      </c>
      <c r="C118" s="155">
        <v>0</v>
      </c>
      <c r="D118" s="155">
        <v>0</v>
      </c>
    </row>
    <row r="119" spans="1:6" ht="9.9499999999999993" customHeight="1" x14ac:dyDescent="0.2">
      <c r="A119" s="50">
        <v>4397</v>
      </c>
      <c r="B119" s="131" t="s">
        <v>329</v>
      </c>
      <c r="C119" s="155">
        <v>0</v>
      </c>
      <c r="D119" s="155">
        <v>0</v>
      </c>
    </row>
    <row r="120" spans="1:6" ht="9.9499999999999993" customHeight="1" x14ac:dyDescent="0.2">
      <c r="A120" s="50">
        <v>4399</v>
      </c>
      <c r="B120" s="131" t="s">
        <v>323</v>
      </c>
      <c r="C120" s="155">
        <v>0</v>
      </c>
      <c r="D120" s="155">
        <v>0</v>
      </c>
    </row>
    <row r="121" spans="1:6" ht="9.9499999999999993" customHeight="1" x14ac:dyDescent="0.25">
      <c r="A121" s="56">
        <v>1120</v>
      </c>
      <c r="B121" s="122" t="s">
        <v>500</v>
      </c>
      <c r="C121" s="156">
        <v>0</v>
      </c>
      <c r="D121" s="156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5">
        <v>0</v>
      </c>
      <c r="D122" s="155">
        <v>0</v>
      </c>
    </row>
    <row r="123" spans="1:6" ht="9.9499999999999993" customHeight="1" x14ac:dyDescent="0.25">
      <c r="A123" s="50">
        <v>1124</v>
      </c>
      <c r="B123" s="120" t="s">
        <v>502</v>
      </c>
      <c r="C123" s="155">
        <v>0</v>
      </c>
      <c r="D123" s="155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5">
        <v>0</v>
      </c>
      <c r="D124" s="155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5">
        <v>0</v>
      </c>
      <c r="D125" s="155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5">
        <v>0</v>
      </c>
      <c r="D126" s="155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5">
        <v>0</v>
      </c>
      <c r="D127" s="155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5">
        <v>0</v>
      </c>
      <c r="D128" s="155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5">
        <v>0</v>
      </c>
      <c r="D129" s="155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5">
        <v>0</v>
      </c>
      <c r="D130" s="155">
        <v>0</v>
      </c>
      <c r="F130"/>
    </row>
    <row r="131" spans="1:6" ht="13.5" customHeight="1" x14ac:dyDescent="0.25">
      <c r="A131" s="50"/>
      <c r="B131" s="123" t="s">
        <v>510</v>
      </c>
      <c r="C131" s="156">
        <f>C47+C48-C98</f>
        <v>-59289252.560000002</v>
      </c>
      <c r="D131" s="156">
        <f>D47+D48-D98</f>
        <v>-2932269.57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646</v>
      </c>
      <c r="C136" s="178" t="s">
        <v>654</v>
      </c>
      <c r="D136" s="178"/>
    </row>
    <row r="137" spans="1:6" x14ac:dyDescent="0.2">
      <c r="B137" s="141" t="s">
        <v>647</v>
      </c>
      <c r="C137" s="178" t="s">
        <v>650</v>
      </c>
      <c r="D137" s="178"/>
    </row>
    <row r="138" spans="1:6" x14ac:dyDescent="0.2">
      <c r="B138" s="141" t="s">
        <v>648</v>
      </c>
      <c r="C138" s="180" t="s">
        <v>651</v>
      </c>
      <c r="D138" s="180"/>
    </row>
    <row r="139" spans="1:6" x14ac:dyDescent="0.2">
      <c r="B139" s="50" t="s">
        <v>649</v>
      </c>
      <c r="C139" s="180" t="s">
        <v>652</v>
      </c>
      <c r="D13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2023-07-03T19:01:42Z</cp:lastPrinted>
  <dcterms:created xsi:type="dcterms:W3CDTF">2012-12-11T20:36:24Z</dcterms:created>
  <dcterms:modified xsi:type="dcterms:W3CDTF">2023-10-17T15:25:22Z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